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\a">#N/A</definedName>
    <definedName name="\b">#N/A</definedName>
    <definedName name="\p">#N/A</definedName>
    <definedName name="\z">#N/A</definedName>
    <definedName name="_" localSheetId="2">#REF!</definedName>
    <definedName name="_">#REF!</definedName>
    <definedName name="_????">#REF!</definedName>
    <definedName name="__" localSheetId="2">#REF!</definedName>
    <definedName name="__">#REF!</definedName>
    <definedName name="___" localSheetId="2">#REF!</definedName>
    <definedName name="___">#REF!</definedName>
    <definedName name="____day3">#REF!</definedName>
    <definedName name="____day4">#REF!</definedName>
    <definedName name="___day3">#REF!</definedName>
    <definedName name="___day4">#REF!</definedName>
    <definedName name="__A1" hidden="1">#REF!</definedName>
    <definedName name="__A999999">#REF!</definedName>
    <definedName name="__day3">#REF!</definedName>
    <definedName name="__day4">#REF!</definedName>
    <definedName name="_08">#REF!</definedName>
    <definedName name="_10ST">#REF!</definedName>
    <definedName name="_111">#REF!</definedName>
    <definedName name="_1ST">#REF!</definedName>
    <definedName name="_20">#REF!</definedName>
    <definedName name="_2ST">#REF!</definedName>
    <definedName name="_30">#REF!</definedName>
    <definedName name="_3ST">#REF!</definedName>
    <definedName name="_40">#REF!</definedName>
    <definedName name="_4ST">#REF!</definedName>
    <definedName name="_5ST">#REF!</definedName>
    <definedName name="_6ST">#REF!</definedName>
    <definedName name="_7ST">#REF!</definedName>
    <definedName name="_89185A78B00">#REF!</definedName>
    <definedName name="_8ST">#REF!</definedName>
    <definedName name="_9ST">#REF!</definedName>
    <definedName name="_a12" localSheetId="1" hidden="1">{"'Monthly 1997'!$A$3:$S$89"}</definedName>
    <definedName name="_a12" hidden="1">{"'Monthly 1997'!$A$3:$S$89"}</definedName>
    <definedName name="_a145">#REF!</definedName>
    <definedName name="_a146">#REF!</definedName>
    <definedName name="_a147">#REF!</definedName>
    <definedName name="_A65555">#REF!</definedName>
    <definedName name="_A65655">#REF!</definedName>
    <definedName name="_A999999">#REF!</definedName>
    <definedName name="_ap2">#N/A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T5">#REF!</definedName>
    <definedName name="_day3">#REF!</definedName>
    <definedName name="_day4">#REF!</definedName>
    <definedName name="_Dist_Bin" hidden="1">#REF!</definedName>
    <definedName name="_Dist_Values" hidden="1">#REF!</definedName>
    <definedName name="_Fill" hidden="1">#REF!</definedName>
    <definedName name="_FTL2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AP97">#REF!</definedName>
    <definedName name="_JAP98">#REF!</definedName>
    <definedName name="_k1">#REF!</definedName>
    <definedName name="_Key1" hidden="1">#REF!</definedName>
    <definedName name="_Key2" hidden="1">#REF!</definedName>
    <definedName name="_KOR97">#REF!</definedName>
    <definedName name="_KOR98">#REF!</definedName>
    <definedName name="_MatInverse_In" hidden="1">#REF!</definedName>
    <definedName name="_MatInverse_Out" hidden="1">#REF!</definedName>
    <definedName name="_NFT1">#REF!,#REF!,#REF!,#REF!</definedName>
    <definedName name="_Order1" hidden="1">255</definedName>
    <definedName name="_Order2" hidden="1">0</definedName>
    <definedName name="_Sort" hidden="1">#REF!</definedName>
    <definedName name="_SPO1">#N/A</definedName>
    <definedName name="_SPO2">#N/A</definedName>
    <definedName name="_tt1" localSheetId="1" hidden="1">{#N/A,#N/A,TRUE,"일정"}</definedName>
    <definedName name="_tt1" hidden="1">{#N/A,#N/A,TRUE,"일정"}</definedName>
    <definedName name="_TTT1">#REF!</definedName>
    <definedName name="_VRT1">#REF!</definedName>
    <definedName name="_VRT2">#REF!</definedName>
    <definedName name="A">#REF!</definedName>
    <definedName name="a123456789">#REF!</definedName>
    <definedName name="a123457689">#REF!</definedName>
    <definedName name="A6000000">#REF!</definedName>
    <definedName name="AAA">#REF!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B">#REF!</definedName>
    <definedName name="ABC">#REF!</definedName>
    <definedName name="ACC">#REF!</definedName>
    <definedName name="Access_Button" hidden="1">"Kaspl_5_ПЛАН_4_Таблица1"</definedName>
    <definedName name="AccessDatabase" hidden="1">"C:\Мои документы\Kaspl_5.mdb"</definedName>
    <definedName name="ACCTID">#N/A</definedName>
    <definedName name="ACNT">#N/A</definedName>
    <definedName name="AcrilBox">#REF!</definedName>
    <definedName name="adres_t">#REF!</definedName>
    <definedName name="af" localSheetId="1" hidden="1">{#N/A,#N/A,FALSE,"BODY"}</definedName>
    <definedName name="af" hidden="1">{#N/A,#N/A,FALSE,"BODY"}</definedName>
    <definedName name="AKNO">#N/A</definedName>
    <definedName name="Akril">#REF!</definedName>
    <definedName name="ALL">#REF!</definedName>
    <definedName name="am" localSheetId="2">#REF!</definedName>
    <definedName name="am">#REF!</definedName>
    <definedName name="Ammiak_SSBox">#REF!</definedName>
    <definedName name="Ammiak3Box">#REF!</definedName>
    <definedName name="AmmiakBox">#REF!</definedName>
    <definedName name="AmVodaBox">#REF!</definedName>
    <definedName name="AP">#REF!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rgonBox">#REF!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etaldegidBox">#REF!</definedName>
    <definedName name="AsetilenBalBox">#REF!</definedName>
    <definedName name="AsetilenBox">#REF!</definedName>
    <definedName name="AsetonBox">#REF!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VFBox">#REF!</definedName>
    <definedName name="az">#REF!</definedName>
    <definedName name="AzotPoj450Box">#REF!</definedName>
    <definedName name="BAC">#REF!</definedName>
    <definedName name="Baht">#REF!</definedName>
    <definedName name="Balans_9mesBox">#REF!</definedName>
    <definedName name="BBB">#REF!</definedName>
    <definedName name="begin______________________________________________________________________________Остаток_денежных_средств_на_начало_года" localSheetId="2">#REF!</definedName>
    <definedName name="begin______________________________________________________________________________Остаток_денежных_средств_на_начало_года" localSheetId="1">#REF!</definedName>
    <definedName name="begin______________________________________________________________________________Остаток_денежных_средств_на_начало_года" localSheetId="0">#REF!</definedName>
    <definedName name="begin______________________________________________________________________________Остаток_денежных_средств_на_начало_года">#REF!</definedName>
    <definedName name="BLOCK">#REF!</definedName>
    <definedName name="BP">#REF!</definedName>
    <definedName name="BPU">#REF!,#REF!</definedName>
    <definedName name="Button_4">"прогноз_доходов_2005_помесяц__уд_вес_помесячный_Таблица"</definedName>
    <definedName name="bv" localSheetId="2">#REF!</definedName>
    <definedName name="bv">#REF!</definedName>
    <definedName name="bvhk">#REF!,#REF!,#REF!</definedName>
    <definedName name="bw" localSheetId="2">#REF!</definedName>
    <definedName name="bw">#REF!</definedName>
    <definedName name="Bс37">#REF!</definedName>
    <definedName name="CaClBox">#REF!</definedName>
    <definedName name="can">#REF!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bvx">#REF!</definedName>
    <definedName name="CCC">#REF!</definedName>
    <definedName name="ch" localSheetId="1">TRUNC((oy-1)/3+1)</definedName>
    <definedName name="ch">TRUNC((oy-1)/3+1)</definedName>
    <definedName name="cho" localSheetId="1" hidden="1">{"'Monthly 1997'!$A$3:$S$89"}</definedName>
    <definedName name="cho" hidden="1">{"'Monthly 1997'!$A$3:$S$89"}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R">#N/A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DE">#REF!</definedName>
    <definedName name="COSTCNTR">#N/A</definedName>
    <definedName name="Criteria_MI">#REF!</definedName>
    <definedName name="Ctr1Box">#REF!</definedName>
    <definedName name="Ctr2Box">#REF!</definedName>
    <definedName name="CURR">#N/A</definedName>
    <definedName name="d">#REF!</definedName>
    <definedName name="Data_VDS">#REF!</definedName>
    <definedName name="DATA1">#N/A</definedName>
    <definedName name="DATA2">#N/A</definedName>
    <definedName name="DATA3">#REF!</definedName>
    <definedName name="DATA4">#REF!</definedName>
    <definedName name="Database_MI">#REF!</definedName>
    <definedName name="DataToShow">#REF!</definedName>
    <definedName name="DCID">#N/A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E">#REF!</definedName>
    <definedName name="DESCRIP">#N/A</definedName>
    <definedName name="DFT">#REF!,#REF!,#REF!,#REF!,#REF!,#REF!,#REF!</definedName>
    <definedName name="dg">#REF!</definedName>
    <definedName name="DOCUNO">#N/A</definedName>
    <definedName name="Dollar">#REF!</definedName>
    <definedName name="DU7월Order_J">#REF!</definedName>
    <definedName name="DU7월Order_V">#REF!</definedName>
    <definedName name="DU8월Order_J">#REF!</definedName>
    <definedName name="DU8월Order_V">#REF!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e">#REF!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strakBox">#REF!</definedName>
    <definedName name="ElektrBox">#REF!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P">#REF!</definedName>
    <definedName name="er">#REF!</definedName>
    <definedName name="EURO97">#REF!</definedName>
    <definedName name="EURO98">#REF!</definedName>
    <definedName name="Excel_BuiltIn_Print_Area_70">#REF!</definedName>
    <definedName name="Excel_BuiltIn_Recorder">#REF!</definedName>
    <definedName name="EXHRATE">#N/A</definedName>
    <definedName name="EXP">#REF!</definedName>
    <definedName name="Extract_MI">#REF!</definedName>
    <definedName name="FaktBox">#REF!</definedName>
    <definedName name="fd">#REF!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">#REF!</definedName>
    <definedName name="fdsdfsfdsfdsfds" localSheetId="1" hidden="1">{#N/A,#N/A,FALSE,"BODY"}</definedName>
    <definedName name="fdsdfsfdsfdsfds" hidden="1">{#N/A,#N/A,FALSE,"BODY"}</definedName>
    <definedName name="FFF">#REF!</definedName>
    <definedName name="ffx" localSheetId="1" hidden="1">{#N/A,#N/A,FALSE,"BODY"}</definedName>
    <definedName name="ffx" hidden="1">{#N/A,#N/A,FALSE,"BODY"}</definedName>
    <definedName name="fg">#REF!</definedName>
    <definedName name="fgfh">#REF!</definedName>
    <definedName name="FINDATE">#REF!</definedName>
    <definedName name="First_Year">#REF!</definedName>
    <definedName name="flk">#REF!</definedName>
    <definedName name="ForecastTypeList">#REF!</definedName>
    <definedName name="fr">#REF!</definedName>
    <definedName name="front_2" localSheetId="1" hidden="1">{#N/A,#N/A,FALSE,"BODY"}</definedName>
    <definedName name="front_2" hidden="1">{#N/A,#N/A,FALSE,"BODY"}</definedName>
    <definedName name="g">#REF!</definedName>
    <definedName name="ghj">#REF!</definedName>
    <definedName name="GipoxloritBox">#REF!</definedName>
    <definedName name="god_t">#REF!</definedName>
    <definedName name="GOVBox">#REF!</definedName>
    <definedName name="H">#REF!</definedName>
    <definedName name="HEAT">#REF!</definedName>
    <definedName name="hhh">#REF!</definedName>
    <definedName name="hhj">#REF!</definedName>
    <definedName name="hj">#REF!</definedName>
    <definedName name="hkj">#REF!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vv">#REF!</definedName>
    <definedName name="I">#REF!</definedName>
    <definedName name="IDNO">#N/A</definedName>
    <definedName name="IMPORT">#REF!</definedName>
    <definedName name="inn_t">#REF!</definedName>
    <definedName name="INTRISSNO">#N/A</definedName>
    <definedName name="INTRRATE">#N/A</definedName>
    <definedName name="ivd_t">#REF!</definedName>
    <definedName name="j">#REF!</definedName>
    <definedName name="jhjkfhkj">#REF!</definedName>
    <definedName name="jjkjkjkjkj">#REF!</definedName>
    <definedName name="jlk">#REF!</definedName>
    <definedName name="JOB">#REF!</definedName>
    <definedName name="k">#REF!</definedName>
    <definedName name="K4Box">#REF!</definedName>
    <definedName name="K9Box">#REF!</definedName>
    <definedName name="KalkulyatsiyaBox">#REF!</definedName>
    <definedName name="KaustikaBox">#REF!</definedName>
    <definedName name="kfs_t">#REF!</definedName>
    <definedName name="KislAzot_SSBox">#REF!</definedName>
    <definedName name="KislAzot3Box">#REF!</definedName>
    <definedName name="KislAzotBox">#REF!</definedName>
    <definedName name="KislIng450Box">#REF!</definedName>
    <definedName name="kj">#REF!</definedName>
    <definedName name="kjl">#REF!,#REF!,#REF!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KNSBox">#REF!</definedName>
    <definedName name="komu_t">#REF!</definedName>
    <definedName name="KursovayaBox">#REF!</definedName>
    <definedName name="L">#REF!</definedName>
    <definedName name="L5A">#REF!</definedName>
    <definedName name="L5C">#REF!</definedName>
    <definedName name="L5CT">#REF!</definedName>
    <definedName name="L5H">#REF!</definedName>
    <definedName name="L5I">#REF!</definedName>
    <definedName name="L5N">#REF!</definedName>
    <definedName name="L5Q">#REF!</definedName>
    <definedName name="LANOS">#REF!</definedName>
    <definedName name="len">#REF!</definedName>
    <definedName name="LGL">#REF!,#REF!</definedName>
    <definedName name="LGR">#REF!,#REF!</definedName>
    <definedName name="LIM">#REF!</definedName>
    <definedName name="ListToShow">#REF!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TNO">#N/A</definedName>
    <definedName name="m_AA">#REF!</definedName>
    <definedName name="MABox">#REF!</definedName>
    <definedName name="MARKET">#REF!</definedName>
    <definedName name="MARKET2">#REF!</definedName>
    <definedName name="MARKET3">#REF!</definedName>
    <definedName name="MARKET4">#REF!</definedName>
    <definedName name="Metanol_RekBox">#REF!</definedName>
    <definedName name="Metanol_SBox">#REF!</definedName>
    <definedName name="MFT">#REF!,#REF!,#REF!,#REF!</definedName>
    <definedName name="MFTU">#REF!,#REF!,#REF!,#REF!</definedName>
    <definedName name="Money1">#REF!</definedName>
    <definedName name="Money2">#REF!</definedName>
    <definedName name="MONTH">#N/A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Months">#REF!</definedName>
    <definedName name="MSIX">#REF!</definedName>
    <definedName name="mtg">#REF!</definedName>
    <definedName name="MTHREE">#REF!</definedName>
    <definedName name="n">#REF!</definedName>
    <definedName name="NaCNSBox">#REF!</definedName>
    <definedName name="NAKBox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NalogiBox">#REF!</definedName>
    <definedName name="NDEDUINDC">#N/A</definedName>
    <definedName name="NFT">#REF!,#REF!,#REF!,#REF!</definedName>
    <definedName name="nj">#REF!</definedName>
    <definedName name="nonbaht">#REF!</definedName>
    <definedName name="o">#REF!</definedName>
    <definedName name="OborBox">#REF!</definedName>
    <definedName name="obshiyT">#REF!</definedName>
    <definedName name="obsN">#REF!</definedName>
    <definedName name="OFF_ROAD">#REF!,#REF!,#REF!,#REF!,#REF!,#REF!,#REF!,#REF!,#REF!,#REF!,#REF!,#REF!</definedName>
    <definedName name="okonx_t">#REF!</definedName>
    <definedName name="okpo_t">#REF!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">#REF!</definedName>
    <definedName name="OsvVodaBox">#REF!</definedName>
    <definedName name="OtchetBox">#REF!</definedName>
    <definedName name="P">#REF!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ar82Box">#REF!</definedName>
    <definedName name="ParBox">#REF!</definedName>
    <definedName name="PARTNO">#N/A</definedName>
    <definedName name="pds">#REF!</definedName>
    <definedName name="PL" localSheetId="1" hidden="1">{#N/A,#N/A,FALSE,"BODY"}</definedName>
    <definedName name="PL" hidden="1">{#N/A,#N/A,FALSE,"BODY"}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NOTENO">#N/A</definedName>
    <definedName name="PokupnieBox">#REF!</definedName>
    <definedName name="PoliakGelBox">#REF!</definedName>
    <definedName name="PoliakGranBox">#REF!</definedName>
    <definedName name="pp">#REF!</definedName>
    <definedName name="predp_t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MAMT">#N/A</definedName>
    <definedName name="Print_3_pages">#REF!,#REF!,#REF!</definedName>
    <definedName name="Print_Area_MI">#REF!</definedName>
    <definedName name="Print_Titles_MI">#REF!</definedName>
    <definedName name="print3pages">#REF!,#REF!,#REF!</definedName>
    <definedName name="PRINT객ITLES">#REF!</definedName>
    <definedName name="PRINT객ITLES강I">#REF!</definedName>
    <definedName name="PRINTㅣREA">#REF!</definedName>
    <definedName name="PRINTㅣREA강I">#REF!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chieBox">#REF!</definedName>
    <definedName name="PROJNO">#N/A</definedName>
    <definedName name="QTY">#N/A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mot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sxPerBox">#REF!</definedName>
    <definedName name="RazdVozduxBox">#REF!</definedName>
    <definedName name="RCPTNO">#N/A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FNO">#REF!</definedName>
    <definedName name="REMARK">#N/A</definedName>
    <definedName name="RezultatBox">#REF!</definedName>
    <definedName name="riskATSSboxGraph">FALSE</definedName>
    <definedName name="riskATSSincludeSimtables">TRUE</definedName>
    <definedName name="riskATSSinputsGraphs">FALSE</definedName>
    <definedName name="riskATSSoutputStatistic">3</definedName>
    <definedName name="riskATSSpercentChangeGraph">TRUE</definedName>
    <definedName name="riskATSSpercentileGraph">TRUE</definedName>
    <definedName name="riskATSSpercentileValue">0.5</definedName>
    <definedName name="riskATSSprintReport">FALSE</definedName>
    <definedName name="riskATSSreportsInActiveBook">FALSE</definedName>
    <definedName name="riskATSSreportsSelected">TRUE</definedName>
    <definedName name="riskATSSsummaryReport">TRUE</definedName>
    <definedName name="riskATSStornadoGraph">TRUE</definedName>
    <definedName name="RiskAutoStopPercChange">1.5</definedName>
    <definedName name="RiskCollectDistributionSamples">2</definedName>
    <definedName name="RiskExcelReportsGoInNewWorkbook">FALSE</definedName>
    <definedName name="RiskExcelReportsToGenerate">7167</definedName>
    <definedName name="RiskFixedSeed">1</definedName>
    <definedName name="RiskGenerateExcelReportsAtEndOfSimulation">TRUE</definedName>
    <definedName name="RiskHasSettings">TRUE</definedName>
    <definedName name="RiskMinimizeOnStart">FALSE</definedName>
    <definedName name="RiskMonitorConvergence">FALSE</definedName>
    <definedName name="RiskNumIterations">1000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RM">#REF!</definedName>
    <definedName name="RNCLTYPE">#N/A</definedName>
    <definedName name="RO">#REF!</definedName>
    <definedName name="RodAmBox">#REF!</definedName>
    <definedName name="rom">#REF!</definedName>
    <definedName name="ROW">#REF!</definedName>
    <definedName name="RT">#REF!</definedName>
    <definedName name="RY">#REF!</definedName>
    <definedName name="RZVD">#N/A</definedName>
    <definedName name="S">#REF!</definedName>
    <definedName name="sana" localSheetId="1">DATE(yil,oy,1)</definedName>
    <definedName name="sana">DATE(yil,oy,1)</definedName>
    <definedName name="sd">#REF!</definedName>
    <definedName name="sdfg">#REF!</definedName>
    <definedName name="Selitra_SSBox">#REF!</definedName>
    <definedName name="Selitra3Box">#REF!</definedName>
    <definedName name="SelitraBox">#REF!</definedName>
    <definedName name="SERNO">#N/A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ianNaBox">#REF!</definedName>
    <definedName name="SianNGMKBox">#REF!</definedName>
    <definedName name="SinilkaBox">#REF!</definedName>
    <definedName name="SintezGazBox">#REF!</definedName>
    <definedName name="SLRCPTNO">#N/A</definedName>
    <definedName name="SLSERNO">#N/A</definedName>
    <definedName name="soato_t">#REF!</definedName>
    <definedName name="sobs_t">#REF!</definedName>
    <definedName name="SolyankaBox">#REF!</definedName>
    <definedName name="SolyankaKatBox">#REF!</definedName>
    <definedName name="soogu_t">#REF!</definedName>
    <definedName name="SR">#REF!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artDate">#REF!</definedName>
    <definedName name="STDATE">#REF!</definedName>
    <definedName name="SulfatBox">#REF!</definedName>
    <definedName name="SUMMARY">#REF!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SVOD">#N/A</definedName>
    <definedName name="SxemBox">#REF!</definedName>
    <definedName name="SxemNitronBox">#REF!</definedName>
    <definedName name="t">#REF!</definedName>
    <definedName name="Tablica1Структура_рабочих_мест_по_формам_собственности_и_по_видам_деятельности_созданных">#REF!</definedName>
    <definedName name="TANK_BAFFLE">#REF!</definedName>
    <definedName name="TEMPQTY">#N/A</definedName>
    <definedName name="TEST">#REF!</definedName>
    <definedName name="test1">#REF!</definedName>
    <definedName name="test2">#REF!</definedName>
    <definedName name="TFT">#REF!,#REF!,#REF!,#REF!</definedName>
    <definedName name="th">#REF!</definedName>
    <definedName name="TiomochBox">#REF!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r">#REF!</definedName>
    <definedName name="TRUNK_TAILGATE_HANDLE">#REF!</definedName>
    <definedName name="TRXNAMT">#REF!</definedName>
    <definedName name="TRXNDESC">#N/A</definedName>
    <definedName name="TRXNFAMT">#N/A</definedName>
    <definedName name="TRXNQTY">#N/A</definedName>
    <definedName name="tt" localSheetId="1" hidden="1">{#N/A,#N/A,TRUE,"일정"}</definedName>
    <definedName name="tt" hidden="1">{#N/A,#N/A,TRUE,"일정"}</definedName>
    <definedName name="TTT">#REF!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">#REF!</definedName>
    <definedName name="UglekisBox">#REF!</definedName>
    <definedName name="Uksus70Box">#REF!</definedName>
    <definedName name="Uksus99Box">#REF!</definedName>
    <definedName name="UNIT">#N/A</definedName>
    <definedName name="UOM">#N/A</definedName>
    <definedName name="ure">#REF!</definedName>
    <definedName name="VarABox">#REF!</definedName>
    <definedName name="VarBBox">#REF!</definedName>
    <definedName name="vb">#REF!</definedName>
    <definedName name="vbghh">#REF!</definedName>
    <definedName name="VENDOR">#N/A</definedName>
    <definedName name="VNPNO">#N/A</definedName>
    <definedName name="VozduxKIP450Box">#REF!</definedName>
    <definedName name="VRT_E">#REF!</definedName>
    <definedName name="VRT_M">#REF!</definedName>
    <definedName name="VRT_T">#REF!</definedName>
    <definedName name="VRT_V">#REF!</definedName>
    <definedName name="vx">#REF!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FL">#REF!,#REF!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HNO">#N/A</definedName>
    <definedName name="whole">#REF!</definedName>
    <definedName name="WIL">#REF!,#REF!</definedName>
    <definedName name="WIR">#REF!,#REF!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sd">#REF!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XlorBox">#REF!</definedName>
    <definedName name="Xolod2Box">#REF!</definedName>
    <definedName name="Xolod5Box">#REF!</definedName>
    <definedName name="Xolod7Box">#REF!</definedName>
    <definedName name="XOVBox">#REF!</definedName>
    <definedName name="XXX">#REF!</definedName>
    <definedName name="y">#REF!</definedName>
    <definedName name="year">#REF!</definedName>
    <definedName name="Year1">#REF!</definedName>
    <definedName name="Year2">#REF!</definedName>
    <definedName name="Year3">#REF!</definedName>
    <definedName name="year4">#REF!</definedName>
    <definedName name="Year5">#REF!</definedName>
    <definedName name="Year6">#REF!</definedName>
    <definedName name="yy">#REF!</definedName>
    <definedName name="Z_86A21AE1_D222_11D6_8098_444553540000_.wvu.Cols" hidden="1">#REF!,#REF!,#REF!,#REF!</definedName>
    <definedName name="ZaxVodaBox">#REF!</definedName>
    <definedName name="ZRATEINDC">#N/A</definedName>
    <definedName name="а">#REF!</definedName>
    <definedName name="А1">#REF!</definedName>
    <definedName name="А10">#REF!</definedName>
    <definedName name="А17">#REF!</definedName>
    <definedName name="а209">#REF!</definedName>
    <definedName name="А29">#REF!</definedName>
    <definedName name="А6000000">#REF!</definedName>
    <definedName name="А9">#REF!</definedName>
    <definedName name="аааа">#REF!</definedName>
    <definedName name="ааааппримека" localSheetId="1">DATE(yil,oy,1)</definedName>
    <definedName name="ааааппримека">DATE(yil,oy,1)</definedName>
    <definedName name="абду">#REF!</definedName>
    <definedName name="ав">#REF!</definedName>
    <definedName name="авиви" localSheetId="1">TRUNC((oy-1)/3+1)</definedName>
    <definedName name="авиви">TRUNC((oy-1)/3+1)</definedName>
    <definedName name="авипвапи" localSheetId="1">TRUNC((oy-1)/3+1)</definedName>
    <definedName name="авипвапи">TRUNC((oy-1)/3+1)</definedName>
    <definedName name="авлб">#REF!</definedName>
    <definedName name="авыпмвмыв" localSheetId="1">TRUNC((oy-1)/3+1)</definedName>
    <definedName name="авыпмвмыв">TRUNC((oy-1)/3+1)</definedName>
    <definedName name="аиа" localSheetId="1">DATE(yil,oy,1)</definedName>
    <definedName name="аиа">DATE(yil,oy,1)</definedName>
    <definedName name="аитпир" localSheetId="1">TRUNC((oy-1)/3+1)</definedName>
    <definedName name="аитпир">TRUNC((oy-1)/3+1)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циз">#REF!</definedName>
    <definedName name="Албина">#REF!</definedName>
    <definedName name="Анд" localSheetId="1">TRUNC((oy-1)/3+1)</definedName>
    <definedName name="Анд">TRUNC((oy-1)/3+1)</definedName>
    <definedName name="андижон" localSheetId="1">TRUNC((oy-1)/3+1)</definedName>
    <definedName name="андижон">TRUNC((oy-1)/3+1)</definedName>
    <definedName name="аолпровор" localSheetId="1">TRUNC((oy-1)/3+1)</definedName>
    <definedName name="аолпровор">TRUNC((oy-1)/3+1)</definedName>
    <definedName name="аолрб" localSheetId="1">DATE(yil,oy,1)</definedName>
    <definedName name="аолрб">DATE(yil,oy,1)</definedName>
    <definedName name="аопрот" localSheetId="1">TRUNC((oy-1)/3+1)</definedName>
    <definedName name="аопрот">TRUNC((oy-1)/3+1)</definedName>
    <definedName name="АП">#REF!</definedName>
    <definedName name="апв" localSheetId="1">TRUNC((oy-1)/3+1)</definedName>
    <definedName name="апв">TRUNC((oy-1)/3+1)</definedName>
    <definedName name="апеоапраоне" localSheetId="1">TRUNC((oy-1)/3+1)</definedName>
    <definedName name="апеоапраоне">TRUNC((oy-1)/3+1)</definedName>
    <definedName name="апорпол" localSheetId="1">TRUNC((oy-1)/3+1)</definedName>
    <definedName name="апорпол">TRUNC((oy-1)/3+1)</definedName>
    <definedName name="апр" localSheetId="1">TRUNC((oy-1)/3+1)</definedName>
    <definedName name="апр">TRUNC((oy-1)/3+1)</definedName>
    <definedName name="апрлролдол" localSheetId="1">TRUNC((oy-1)/3+1)</definedName>
    <definedName name="апрлролдол">TRUNC((oy-1)/3+1)</definedName>
    <definedName name="апшгпол" localSheetId="1">TRUNC((oy-1)/3+1)</definedName>
    <definedName name="апшгпол">TRUNC((oy-1)/3+1)</definedName>
    <definedName name="апшлгнлнг" localSheetId="1">TRUNC((oy-1)/3+1)</definedName>
    <definedName name="апшлгнлнг">TRUNC((oy-1)/3+1)</definedName>
    <definedName name="апшлнл" localSheetId="1">TRUNC((oy-1)/3+1)</definedName>
    <definedName name="апшлнл">TRUNC((oy-1)/3+1)</definedName>
    <definedName name="апы" localSheetId="1">TRUNC((oy-1)/3+1)</definedName>
    <definedName name="апы">TRUNC((oy-1)/3+1)</definedName>
    <definedName name="арлогалгнг" localSheetId="1">TRUNC((oy-1)/3+1)</definedName>
    <definedName name="арлогалгнг">TRUNC((oy-1)/3+1)</definedName>
    <definedName name="ародло.юлпд" localSheetId="1">TRUNC((oy-1)/3+1)</definedName>
    <definedName name="ародло.юлпд">TRUNC((oy-1)/3+1)</definedName>
    <definedName name="База__данных">#REF!</definedName>
    <definedName name="БОГОТТУМАН">#REF!</definedName>
    <definedName name="Бух" localSheetId="1">TRUNC((oy-1)/3+1)</definedName>
    <definedName name="Бух">TRUNC((oy-1)/3+1)</definedName>
    <definedName name="в">#REF!</definedName>
    <definedName name="В5">#REF!</definedName>
    <definedName name="ва">#REF!</definedName>
    <definedName name="ваватири" localSheetId="1">TRUNC((oy-1)/3+1)</definedName>
    <definedName name="ваватири">TRUNC((oy-1)/3+1)</definedName>
    <definedName name="ваиттиваир" localSheetId="1">TRUNC((oy-1)/3+1)</definedName>
    <definedName name="ваиттиваир">TRUNC((oy-1)/3+1)</definedName>
    <definedName name="вап">#REF!</definedName>
    <definedName name="вапвапвапв">#REF!</definedName>
    <definedName name="вапр" localSheetId="1">TRUNC((oy-1)/3+1)</definedName>
    <definedName name="вапр">TRUNC((oy-1)/3+1)</definedName>
    <definedName name="вар">#REF!</definedName>
    <definedName name="вегрроп" localSheetId="1">TRUNC((oy-1)/3+1)</definedName>
    <definedName name="вегрроп">TRUNC((oy-1)/3+1)</definedName>
    <definedName name="вкрпрап" localSheetId="1">TRUNC((oy-1)/3+1)</definedName>
    <definedName name="вкрпрап">TRUNC((oy-1)/3+1)</definedName>
    <definedName name="вова">#REF!</definedName>
    <definedName name="вфвф">#REF!</definedName>
    <definedName name="выв" localSheetId="1">TRUNC((oy-1)/3+1)</definedName>
    <definedName name="выв">TRUNC((oy-1)/3+1)</definedName>
    <definedName name="г">#REF!</definedName>
    <definedName name="ггг">#REF!</definedName>
    <definedName name="гншлно" localSheetId="1">TRUNC((oy-1)/3+1)</definedName>
    <definedName name="гншлно">TRUNC((oy-1)/3+1)</definedName>
    <definedName name="гншщг" localSheetId="1">TRUNC((oy-1)/3+1)</definedName>
    <definedName name="гншщг">TRUNC((oy-1)/3+1)</definedName>
    <definedName name="го">#REF!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р">#REF!</definedName>
    <definedName name="ГУРЛАНТУМАН">#REF!</definedName>
    <definedName name="гшаорл" localSheetId="1">TRUNC((oy-1)/3+1)</definedName>
    <definedName name="гшаорл">TRUNC((oy-1)/3+1)</definedName>
    <definedName name="гшдгшд" localSheetId="1">TRUNC((oy-1)/3+1)</definedName>
    <definedName name="гшдгшд">TRUNC((oy-1)/3+1)</definedName>
    <definedName name="гшеашп" localSheetId="1">TRUNC((oy-1)/3+1)</definedName>
    <definedName name="гшеашп">TRUNC((oy-1)/3+1)</definedName>
    <definedName name="гшенгкг" localSheetId="1">TRUNC((oy-1)/3+1)</definedName>
    <definedName name="гшенгкг">TRUNC((oy-1)/3+1)</definedName>
    <definedName name="гшзлдж" localSheetId="1">TRUNC((oy-1)/3+1)</definedName>
    <definedName name="гшзлдж">TRUNC((oy-1)/3+1)</definedName>
    <definedName name="гшзлод" localSheetId="1">TRUNC((oy-1)/3+1)</definedName>
    <definedName name="гшзлод">TRUNC((oy-1)/3+1)</definedName>
    <definedName name="гшлго" localSheetId="1">TRUNC((oy-1)/3+1)</definedName>
    <definedName name="гшлго">TRUNC((oy-1)/3+1)</definedName>
    <definedName name="гшлдод" localSheetId="1">TRUNC((oy-1)/3+1)</definedName>
    <definedName name="гшлдод">TRUNC((oy-1)/3+1)</definedName>
    <definedName name="гшлпло" localSheetId="1">TRUNC((oy-1)/3+1)</definedName>
    <definedName name="гшлпло">TRUNC((oy-1)/3+1)</definedName>
    <definedName name="гшлрлдр" localSheetId="1">TRUNC((oy-1)/3+1)</definedName>
    <definedName name="гшлрлдр">TRUNC((oy-1)/3+1)</definedName>
    <definedName name="гшщзгщ" localSheetId="1">DATE(yil,oy,1)</definedName>
    <definedName name="гшщзгщ">DATE(yil,oy,1)</definedName>
    <definedName name="гщлгл" localSheetId="1">TRUNC((oy-1)/3+1)</definedName>
    <definedName name="гщлгл">TRUNC((oy-1)/3+1)</definedName>
    <definedName name="д">#REF!</definedName>
    <definedName name="д5">#REF!</definedName>
    <definedName name="дина">#REF!</definedName>
    <definedName name="дИРЕКЦИЯ_ПО_СТР_ВУ_РЕГ.ВОДОПРОВОДОВ">#REF!</definedName>
    <definedName name="длдпржпрдоьж">#REF!</definedName>
    <definedName name="длоолл30">#REF!</definedName>
    <definedName name="днгшшен" localSheetId="1">TRUNC((oy-1)/3+1)</definedName>
    <definedName name="днгшшен">TRUNC((oy-1)/3+1)</definedName>
    <definedName name="Дох">#REF!</definedName>
    <definedName name="ДС">#REF!</definedName>
    <definedName name="дтр">#REF!</definedName>
    <definedName name="е">#REF!</definedName>
    <definedName name="еаншпроо" localSheetId="1">TRUNC((oy-1)/3+1)</definedName>
    <definedName name="еаншпроо">TRUNC((oy-1)/3+1)</definedName>
    <definedName name="еее">#REF!</definedName>
    <definedName name="ёёё">#REF!</definedName>
    <definedName name="енгео" localSheetId="1">DATE(yil,oy,1)</definedName>
    <definedName name="енгео">DATE(yil,oy,1)</definedName>
    <definedName name="енгкен" localSheetId="1">DATE(yil,oy,1)</definedName>
    <definedName name="енгкен">DATE(yil,oy,1)</definedName>
    <definedName name="енгншлпрд" localSheetId="1">TRUNC((oy-1)/3+1)</definedName>
    <definedName name="енгншлпрд">TRUNC((oy-1)/3+1)</definedName>
    <definedName name="енгоелорл" localSheetId="1">TRUNC((oy-1)/3+1)</definedName>
    <definedName name="енгоелорл">TRUNC((oy-1)/3+1)</definedName>
    <definedName name="енгоошен" localSheetId="1">TRUNC((oy-1)/3+1)</definedName>
    <definedName name="енгоошен">TRUNC((oy-1)/3+1)</definedName>
    <definedName name="енгопро" localSheetId="1">TRUNC((oy-1)/3+1)</definedName>
    <definedName name="енгопро">TRUNC((oy-1)/3+1)</definedName>
    <definedName name="енгопроапеол" localSheetId="1">TRUNC((oy-1)/3+1)</definedName>
    <definedName name="енгопроапеол">TRUNC((oy-1)/3+1)</definedName>
    <definedName name="енгшно" localSheetId="1">TRUNC((oy-1)/3+1)</definedName>
    <definedName name="енгшно">TRUNC((oy-1)/3+1)</definedName>
    <definedName name="енгшпроп" localSheetId="1">TRUNC((oy-1)/3+1)</definedName>
    <definedName name="енгшпроп">TRUNC((oy-1)/3+1)</definedName>
    <definedName name="енгшшлрл" localSheetId="1">TRUNC((oy-1)/3+1)</definedName>
    <definedName name="енгшшлрл">TRUNC((oy-1)/3+1)</definedName>
    <definedName name="енен" localSheetId="1">TRUNC((oy-1)/3+1)</definedName>
    <definedName name="енен">TRUNC((oy-1)/3+1)</definedName>
    <definedName name="енолроо" localSheetId="1">DATE(yil,oy,1)</definedName>
    <definedName name="енолроо">DATE(yil,oy,1)</definedName>
    <definedName name="енопаолол" localSheetId="1">TRUNC((oy-1)/3+1)</definedName>
    <definedName name="енопаолол">TRUNC((oy-1)/3+1)</definedName>
    <definedName name="енопрлол" localSheetId="1">TRUNC((oy-1)/3+1)</definedName>
    <definedName name="енопрлол">TRUNC((oy-1)/3+1)</definedName>
    <definedName name="еншгл" localSheetId="1">TRUNC((oy-1)/3+1)</definedName>
    <definedName name="еншгл">TRUNC((oy-1)/3+1)</definedName>
    <definedName name="еншнглрол" localSheetId="1">TRUNC((oy-1)/3+1)</definedName>
    <definedName name="еншнглрол">TRUNC((oy-1)/3+1)</definedName>
    <definedName name="еншолодл" localSheetId="1">TRUNC((oy-1)/3+1)</definedName>
    <definedName name="еншолодл">TRUNC((oy-1)/3+1)</definedName>
    <definedName name="еркер" localSheetId="1">DATE(yil,oy,1)</definedName>
    <definedName name="еркер">DATE(yil,oy,1)</definedName>
    <definedName name="ешггкв" localSheetId="1">DATE(yil,oy,1)</definedName>
    <definedName name="ешггкв">DATE(yil,oy,1)</definedName>
    <definedName name="ешгщшщ" localSheetId="1">TRUNC((oy-1)/3+1)</definedName>
    <definedName name="ешгщшщ">TRUNC((oy-1)/3+1)</definedName>
    <definedName name="ешегкег" localSheetId="1">TRUNC((oy-1)/3+1)</definedName>
    <definedName name="ешегкег">TRUNC((oy-1)/3+1)</definedName>
    <definedName name="ж">#REF!</definedName>
    <definedName name="жалаб">#REF!</definedName>
    <definedName name="жд">#REF!</definedName>
    <definedName name="жжж">#REF!</definedName>
    <definedName name="жиззсвод">#REF!</definedName>
    <definedName name="жл">#REF!</definedName>
    <definedName name="жура">#REF!</definedName>
    <definedName name="з">#REF!</definedName>
    <definedName name="завершен_05">#REF!</definedName>
    <definedName name="Закрытый359">#REF!</definedName>
    <definedName name="Запрос1">#REF!</definedName>
    <definedName name="Зарплата_1">#REF!</definedName>
    <definedName name="Зарплата_2">#REF!</definedName>
    <definedName name="зд">#REF!,#REF!,#REF!</definedName>
    <definedName name="и2">#REF!</definedName>
    <definedName name="ИЗВЛЕЧЕНИЕ_ИМ">#REF!</definedName>
    <definedName name="им" localSheetId="1">TRUNC((oy-1)/3+1)</definedName>
    <definedName name="им">TRUNC((oy-1)/3+1)</definedName>
    <definedName name="имтим">#REF!</definedName>
    <definedName name="инвестиция">#REF!</definedName>
    <definedName name="ип">#REF!</definedName>
    <definedName name="ипак">#REF!</definedName>
    <definedName name="й">#REF!</definedName>
    <definedName name="к">#REF!</definedName>
    <definedName name="карз">#REF!</definedName>
    <definedName name="кгшн" localSheetId="1">DATE(yil,oy,1)</definedName>
    <definedName name="кгшн">DATE(yil,oy,1)</definedName>
    <definedName name="кгшншг" localSheetId="1">DATE(yil,oy,1)</definedName>
    <definedName name="кгшншг">DATE(yil,oy,1)</definedName>
    <definedName name="кеглоь" localSheetId="1">TRUNC((oy-1)/3+1)</definedName>
    <definedName name="кеглоь">TRUNC((oy-1)/3+1)</definedName>
    <definedName name="кегнг" localSheetId="1">TRUNC((oy-1)/3+1)</definedName>
    <definedName name="кегнг">TRUNC((oy-1)/3+1)</definedName>
    <definedName name="кейс">#REF!</definedName>
    <definedName name="кекен" localSheetId="1">TRUNC((oy-1)/3+1)</definedName>
    <definedName name="кекен">TRUNC((oy-1)/3+1)</definedName>
    <definedName name="кенпа" localSheetId="1">TRUNC((oy-1)/3+1)</definedName>
    <definedName name="кенпа">TRUNC((oy-1)/3+1)</definedName>
    <definedName name="ккк">#REF!</definedName>
    <definedName name="Кодир">#REF!</definedName>
    <definedName name="константы">#REF!,#REF!,#REF!,#REF!,#REF!,#REF!,#REF!,#REF!,#REF!</definedName>
    <definedName name="коха">#REF!</definedName>
    <definedName name="Кўрсаткичлар">#REF!</definedName>
    <definedName name="л">#REF!</definedName>
    <definedName name="ЛAPX1">#REF!</definedName>
    <definedName name="ЛAPX2">#REF!</definedName>
    <definedName name="ЛAPX3">#REF!</definedName>
    <definedName name="ЛAPX4">#REF!</definedName>
    <definedName name="ЛAPX5">#REF!</definedName>
    <definedName name="ЛMining">#REF!</definedName>
    <definedName name="ЛRefinery">#REF!</definedName>
    <definedName name="ЛА1">#REF!</definedName>
    <definedName name="ЛА2">#REF!</definedName>
    <definedName name="ЛА3">#REF!</definedName>
    <definedName name="ЛАндН">#REF!</definedName>
    <definedName name="ЛБаланс">#REF!</definedName>
    <definedName name="ЛБДС1">#REF!</definedName>
    <definedName name="ЛБДС2">#REF!</definedName>
    <definedName name="ЛБДС3">#REF!</definedName>
    <definedName name="ЛБДС4">#REF!</definedName>
    <definedName name="ЛБДС5">#REF!</definedName>
    <definedName name="ЛБКГ">#REF!</definedName>
    <definedName name="ЛБНПЗ">#REF!</definedName>
    <definedName name="ЛВод_Г">#REF!</definedName>
    <definedName name="ЛВсе">#REF!</definedName>
    <definedName name="ЛВсе_МПГ">#REF!</definedName>
    <definedName name="ЛГаз">#REF!</definedName>
    <definedName name="ЛГарб_Г">#REF!</definedName>
    <definedName name="ЛГзлТГД">#REF!</definedName>
    <definedName name="ЛГРР">#REF!</definedName>
    <definedName name="ЛГТГД_Д">#REF!</definedName>
    <definedName name="лд">#REF!</definedName>
    <definedName name="ЛДгДП">#REF!</definedName>
    <definedName name="ЛДгДПНП">#REF!</definedName>
    <definedName name="ЛДгДПНП_2">#REF!</definedName>
    <definedName name="ЛДгДПНП_3">#REF!</definedName>
    <definedName name="ЛДгДПНП_4">#REF!</definedName>
    <definedName name="ЛДгДППГ">#REF!</definedName>
    <definedName name="ЛДгДППГ_2">#REF!</definedName>
    <definedName name="ЛДгДППГ_3">#REF!</definedName>
    <definedName name="ЛДгДППГ_4">#REF!</definedName>
    <definedName name="ЛДгФОНП">#REF!</definedName>
    <definedName name="ЛДгФОПГ">#REF!</definedName>
    <definedName name="ЛДжарН">#REF!</definedName>
    <definedName name="лдлд" localSheetId="1">TRUNC((oy-1)/3+1)</definedName>
    <definedName name="лдлд">TRUNC((oy-1)/3+1)</definedName>
    <definedName name="лдлдбитлб" localSheetId="1">DATE(yil,oy,1)</definedName>
    <definedName name="лдлдбитлб">DATE(yil,oy,1)</definedName>
    <definedName name="ЛДоб">#REF!</definedName>
    <definedName name="ЛДП_газ">#REF!</definedName>
    <definedName name="ЛЖануб_Г">#REF!</definedName>
    <definedName name="лист">#REF!</definedName>
    <definedName name="Лист_1">#REF!</definedName>
    <definedName name="ЛИтоги">#REF!</definedName>
    <definedName name="ЛКр">#REF!</definedName>
    <definedName name="ЛКред">#REF!</definedName>
    <definedName name="лллллллллллллл" localSheetId="1">TRUNC((oy-1)/3+1)</definedName>
    <definedName name="лллллллллллллл">TRUNC((oy-1)/3+1)</definedName>
    <definedName name="ЛМарказ_Г">#REF!</definedName>
    <definedName name="ЛМГПЗ">#REF!</definedName>
    <definedName name="ЛМГПЗ_Д">#REF!</definedName>
    <definedName name="ЛМинН">#REF!</definedName>
    <definedName name="ЛМубНГ">#REF!</definedName>
    <definedName name="ЛМубНГ_Д">#REF!</definedName>
    <definedName name="ЛМубНГ_Р">#REF!</definedName>
    <definedName name="ЛНП_НГД_п">#REF!</definedName>
    <definedName name="ЛОбл">#REF!</definedName>
    <definedName name="ЛокализацияBPU">#REF!</definedName>
    <definedName name="ЛокализацияDAMAS">#REF!,#REF!,#REF!</definedName>
    <definedName name="ЛокализацияLGLL">#REF!</definedName>
    <definedName name="ЛокализацияTICO">#REF!</definedName>
    <definedName name="ЛокализацияWFL">#REF!</definedName>
    <definedName name="ЛокализацияWFR">#REF!</definedName>
    <definedName name="ЛОЛО">#REF!</definedName>
    <definedName name="ЛОНП_п">#REF!</definedName>
    <definedName name="лорлд" localSheetId="1">TRUNC((oy-1)/3+1)</definedName>
    <definedName name="лорлд">TRUNC((oy-1)/3+1)</definedName>
    <definedName name="лоюолоапр" localSheetId="1">DATE(yil,oy,1)</definedName>
    <definedName name="лоюолоапр">DATE(yil,oy,1)</definedName>
    <definedName name="ЛПер">#REF!</definedName>
    <definedName name="лр">#REF!</definedName>
    <definedName name="ЛРаспределение">#REF!</definedName>
    <definedName name="ЛСало">#REF!</definedName>
    <definedName name="ЛСиловики">#REF!</definedName>
    <definedName name="ЛСКВ">#REF!</definedName>
    <definedName name="ЛТош_Г">#REF!</definedName>
    <definedName name="ЛТран">#REF!</definedName>
    <definedName name="ЛТУХА">#REF!</definedName>
    <definedName name="ЛУзМал">#REF!</definedName>
    <definedName name="ЛУзПЕК">#REF!</definedName>
    <definedName name="ЛУзТГ">#REF!</definedName>
    <definedName name="ЛУзТГ_УМГ">#REF!</definedName>
    <definedName name="ЛУргТГ">#REF!</definedName>
    <definedName name="ЛУстГ">#REF!</definedName>
    <definedName name="ЛФерН">#REF!</definedName>
    <definedName name="ЛФин_рес">#REF!</definedName>
    <definedName name="ЛФНПЗ">#REF!</definedName>
    <definedName name="ЛФО_НП">#REF!</definedName>
    <definedName name="ЛФО_ПГ">#REF!</definedName>
    <definedName name="ЛФО_СГ">#REF!</definedName>
    <definedName name="ЛХох">#REF!</definedName>
    <definedName name="ЛШГХК">#REF!</definedName>
    <definedName name="ЛШимГ">#REF!</definedName>
    <definedName name="ЛШурНГ">#REF!</definedName>
    <definedName name="ЛШурНГ_Д">#REF!</definedName>
    <definedName name="льорл" localSheetId="1">TRUNC((oy-1)/3+1)</definedName>
    <definedName name="льорл">TRUNC((oy-1)/3+1)</definedName>
    <definedName name="ЛЭкспорт">#REF!</definedName>
    <definedName name="М50.12">#REF!</definedName>
    <definedName name="МАЪЛУМОТ">#REF!</definedName>
    <definedName name="мз">#REF!</definedName>
    <definedName name="МЗ_1">#REF!</definedName>
    <definedName name="МЗ_2">#REF!</definedName>
    <definedName name="мин">#REF!</definedName>
    <definedName name="мин25">#REF!</definedName>
    <definedName name="минг">#REF!</definedName>
    <definedName name="мингча">#REF!</definedName>
    <definedName name="Минимал_1">#REF!</definedName>
    <definedName name="Минимал_2">#REF!</definedName>
    <definedName name="Минсвх">#REF!</definedName>
    <definedName name="миоо" localSheetId="1">TRUNC((oy-1)/3+1)</definedName>
    <definedName name="миоо">TRUNC((oy-1)/3+1)</definedName>
    <definedName name="миоро" localSheetId="1">TRUNC((oy-1)/3+1)</definedName>
    <definedName name="миоро">TRUNC((oy-1)/3+1)</definedName>
    <definedName name="мир">#REF!</definedName>
    <definedName name="МММММ" localSheetId="1">TRUNC((oy-1)/3+1)</definedName>
    <definedName name="МММММ">TRUNC((oy-1)/3+1)</definedName>
    <definedName name="Монетиз">#REF!</definedName>
    <definedName name="мфу02">#REF!</definedName>
    <definedName name="н">#REF!</definedName>
    <definedName name="нар26" hidden="1">#REF!,#REF!,#REF!,#REF!</definedName>
    <definedName name="нац">#REF!</definedName>
    <definedName name="нбу">#REF!</definedName>
    <definedName name="нгшгке" localSheetId="1">TRUNC((oy-1)/3+1)</definedName>
    <definedName name="нгшгке">TRUNC((oy-1)/3+1)</definedName>
    <definedName name="нгщд" localSheetId="1">TRUNC((oy-1)/3+1)</definedName>
    <definedName name="нгщд">TRUNC((oy-1)/3+1)</definedName>
    <definedName name="нгщдлод" localSheetId="1">TRUNC((oy-1)/3+1)</definedName>
    <definedName name="нгщдлод">TRUNC((oy-1)/3+1)</definedName>
    <definedName name="нгщдолд" localSheetId="1">TRUNC((oy-1)/3+1)</definedName>
    <definedName name="нгщдолд">TRUNC((oy-1)/3+1)</definedName>
    <definedName name="нгщшдл" localSheetId="1">TRUNC((oy-1)/3+1)</definedName>
    <definedName name="нгщшдл">TRUNC((oy-1)/3+1)</definedName>
    <definedName name="негнопо" localSheetId="1">TRUNC((oy-1)/3+1)</definedName>
    <definedName name="негнопо">TRUNC((oy-1)/3+1)</definedName>
    <definedName name="неукв">#REF!</definedName>
    <definedName name="нилуфар">#REF!</definedName>
    <definedName name="ннн">#REF!</definedName>
    <definedName name="нод" localSheetId="1">TRUNC((oy-1)/3+1)</definedName>
    <definedName name="нод">TRUNC((oy-1)/3+1)</definedName>
    <definedName name="нояб">#REF!</definedName>
    <definedName name="нргшщ" localSheetId="1">DATE(yil,oy,1)</definedName>
    <definedName name="нргшщ">DATE(yil,oy,1)</definedName>
    <definedName name="нук" localSheetId="1">TRUNC((oy-1)/3+1)</definedName>
    <definedName name="нук">TRUNC((oy-1)/3+1)</definedName>
    <definedName name="_xlnm.Print_Area" localSheetId="2">'Расчет КПЭ'!$A$1:$H$44</definedName>
    <definedName name="_xlnm.Print_Area" localSheetId="1">'Форма № 2'!$A$1:$G$34</definedName>
    <definedName name="_xlnm.Print_Area" localSheetId="0">'Форма №1'!$A$1:$D$102</definedName>
    <definedName name="овкей">#REF!</definedName>
    <definedName name="олг">#REF!</definedName>
    <definedName name="олдордлро" localSheetId="1">DATE(yil,oy,1)</definedName>
    <definedName name="олдордлро">DATE(yil,oy,1)</definedName>
    <definedName name="олл">#REF!,#REF!,#REF!,#REF!,#REF!,#REF!,#REF!,#REF!,#REF!</definedName>
    <definedName name="олполднгл" localSheetId="1">TRUNC((oy-1)/3+1)</definedName>
    <definedName name="олполднгл">TRUNC((oy-1)/3+1)</definedName>
    <definedName name="ольга" localSheetId="1" hidden="1">{#N/A,#N/A,FALSE,"BODY"}</definedName>
    <definedName name="ольга" hidden="1">{#N/A,#N/A,FALSE,"BODY"}</definedName>
    <definedName name="оля">#REF!</definedName>
    <definedName name="ооо">#REF!</definedName>
    <definedName name="оооо" localSheetId="1">TRUNC((oy-1)/3+1)</definedName>
    <definedName name="оооо">TRUNC((oy-1)/3+1)</definedName>
    <definedName name="опдбродролд" localSheetId="1">DATE(yil,oy,1)</definedName>
    <definedName name="опдбродролд">DATE(yil,oy,1)</definedName>
    <definedName name="ор">#REF!,#REF!,#REF!</definedName>
    <definedName name="орде">#REF!</definedName>
    <definedName name="ордлжд" localSheetId="1">TRUNC((oy-1)/3+1)</definedName>
    <definedName name="ордлжд">TRUNC((oy-1)/3+1)</definedName>
    <definedName name="орлдапелапл" localSheetId="1">TRUNC((oy-1)/3+1)</definedName>
    <definedName name="орлдапелапл">TRUNC((oy-1)/3+1)</definedName>
    <definedName name="орлдлд" localSheetId="1">TRUNC((oy-1)/3+1)</definedName>
    <definedName name="орлдлд">TRUNC((oy-1)/3+1)</definedName>
    <definedName name="орлоддб" localSheetId="1">TRUNC((oy-1)/3+1)</definedName>
    <definedName name="орлоддб">TRUNC((oy-1)/3+1)</definedName>
    <definedName name="орлорлд" localSheetId="1">TRUNC((oy-1)/3+1)</definedName>
    <definedName name="орлорлд">TRUNC((oy-1)/3+1)</definedName>
    <definedName name="ОРОРО1">#REF!</definedName>
    <definedName name="орпр" localSheetId="1">TRUNC((oy-1)/3+1)</definedName>
    <definedName name="орпр">TRUNC((oy-1)/3+1)</definedName>
    <definedName name="отпро">#REF!</definedName>
    <definedName name="отрасль">#REF!</definedName>
    <definedName name="пах">#REF!</definedName>
    <definedName name="ПЕНСИЯ">#REF!</definedName>
    <definedName name="печать">#REF!</definedName>
    <definedName name="пмрп" localSheetId="1">DATE(yil,oy,1)</definedName>
    <definedName name="пмрп">DATE(yil,oy,1)</definedName>
    <definedName name="полат">#REF!</definedName>
    <definedName name="Полигон">#REF!</definedName>
    <definedName name="полордол" localSheetId="1">TRUNC((oy-1)/3+1)</definedName>
    <definedName name="полордол">TRUNC((oy-1)/3+1)</definedName>
    <definedName name="пор">#REF!</definedName>
    <definedName name="Поток2004">#REF!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">#REF!</definedName>
    <definedName name="прлордлюдл" localSheetId="1">TRUNC((oy-1)/3+1)</definedName>
    <definedName name="прлордлюдл">TRUNC((oy-1)/3+1)</definedName>
    <definedName name="ПРОГНОЗНЫЕ_ПАРАМЕТРЫ_РАСХОДОВ">#REF!</definedName>
    <definedName name="прок">#REF!</definedName>
    <definedName name="пром2" localSheetId="1">TRUNC((oy-1)/3+1)</definedName>
    <definedName name="пром2">TRUNC((oy-1)/3+1)</definedName>
    <definedName name="проч" localSheetId="1">TRUNC((oy-1)/3+1)</definedName>
    <definedName name="проч">TRUNC((oy-1)/3+1)</definedName>
    <definedName name="прпо" localSheetId="1">DATE(yil,oy,1)</definedName>
    <definedName name="прпо">DATE(yil,oy,1)</definedName>
    <definedName name="прпрпр" localSheetId="1">TRUNC((oy-1)/3+1)</definedName>
    <definedName name="прпрпр">TRUNC((oy-1)/3+1)</definedName>
    <definedName name="псб">#REF!</definedName>
    <definedName name="пт" localSheetId="1">DATE(yil,oy,1)</definedName>
    <definedName name="пт">DATE(yil,oy,1)</definedName>
    <definedName name="пшднгшгн" localSheetId="1">TRUNC((oy-1)/3+1)</definedName>
    <definedName name="пшднгшгн">TRUNC((oy-1)/3+1)</definedName>
    <definedName name="р">#REF!</definedName>
    <definedName name="Расход_2004_Лист3__2__Таблица">#REF!</definedName>
    <definedName name="Расход_2004_Лист3__2__Таблица1">#REF!</definedName>
    <definedName name="Расход_2004_Лист3__2__Таблица2">#REF!,#REF!</definedName>
    <definedName name="Рахбарга">#REF!</definedName>
    <definedName name="рег_1">#REF!</definedName>
    <definedName name="рег_2">#REF!</definedName>
    <definedName name="рег2">#REF!</definedName>
    <definedName name="Рек">#REF!</definedName>
    <definedName name="рес" localSheetId="1">TRUNC((oy-1)/3+1)</definedName>
    <definedName name="рес">TRUNC((oy-1)/3+1)</definedName>
    <definedName name="респ" localSheetId="1">TRUNC((oy-1)/3+1)</definedName>
    <definedName name="респ">TRUNC((oy-1)/3+1)</definedName>
    <definedName name="рлжлджролд" localSheetId="1">TRUNC((oy-1)/3+1)</definedName>
    <definedName name="рлжлджролд">TRUNC((oy-1)/3+1)</definedName>
    <definedName name="робюлюб" localSheetId="1">TRUNC((oy-1)/3+1)</definedName>
    <definedName name="робюлюб">TRUNC((oy-1)/3+1)</definedName>
    <definedName name="розжзщ" localSheetId="1">TRUNC((oy-1)/3+1)</definedName>
    <definedName name="розжзщ">TRUNC((oy-1)/3+1)</definedName>
    <definedName name="ролбрп" localSheetId="1">TRUNC((oy-1)/3+1)</definedName>
    <definedName name="ролбрп">TRUNC((oy-1)/3+1)</definedName>
    <definedName name="ролдгнш" localSheetId="1">TRUNC((oy-1)/3+1)</definedName>
    <definedName name="ролдгнш">TRUNC((oy-1)/3+1)</definedName>
    <definedName name="ролдорбд" localSheetId="1">TRUNC((oy-1)/3+1)</definedName>
    <definedName name="ролдорбд">TRUNC((oy-1)/3+1)</definedName>
    <definedName name="ролр" localSheetId="1">TRUNC((oy-1)/3+1)</definedName>
    <definedName name="ролр">TRUNC((oy-1)/3+1)</definedName>
    <definedName name="роопропроп" localSheetId="1">TRUNC((oy-1)/3+1)</definedName>
    <definedName name="роопропроп">TRUNC((oy-1)/3+1)</definedName>
    <definedName name="ропопролегл" localSheetId="1">TRUNC((oy-1)/3+1)</definedName>
    <definedName name="ропопролегл">TRUNC((oy-1)/3+1)</definedName>
    <definedName name="ропропро" localSheetId="1">TRUNC((oy-1)/3+1)</definedName>
    <definedName name="ропропро">TRUNC((oy-1)/3+1)</definedName>
    <definedName name="рподлоол" localSheetId="1">TRUNC((oy-1)/3+1)</definedName>
    <definedName name="рподлоол">TRUNC((oy-1)/3+1)</definedName>
    <definedName name="рпт" localSheetId="1">TRUNC((oy-1)/3+1)</definedName>
    <definedName name="рпт">TRUNC((oy-1)/3+1)</definedName>
    <definedName name="рыва">#REF!</definedName>
    <definedName name="рывр">#REF!</definedName>
    <definedName name="с">#REF!</definedName>
    <definedName name="С29">#REF!</definedName>
    <definedName name="с52">#REF!</definedName>
    <definedName name="с86">#REF!</definedName>
    <definedName name="свод">#REF!,#REF!,#REF!</definedName>
    <definedName name="свока">#REF!</definedName>
    <definedName name="сирье">#REF!</definedName>
    <definedName name="см" localSheetId="1">TRUNC((oy-1)/3+1)</definedName>
    <definedName name="см">TRUNC((oy-1)/3+1)</definedName>
    <definedName name="сопос">#REF!</definedName>
    <definedName name="соьро" localSheetId="1">TRUNC((oy-1)/3+1)</definedName>
    <definedName name="соьро">TRUNC((oy-1)/3+1)</definedName>
    <definedName name="спн">#REF!</definedName>
    <definedName name="Срок">#REF!</definedName>
    <definedName name="срочно">#REF!</definedName>
    <definedName name="срропар" localSheetId="1">TRUNC((oy-1)/3+1)</definedName>
    <definedName name="срропар">TRUNC((oy-1)/3+1)</definedName>
    <definedName name="Сртук_ДАгр">#REF!,#REF!,#REF!,#REF!,#REF!,#REF!,#REF!,#REF!,#REF!</definedName>
    <definedName name="ставка_05_2_1">#REF!</definedName>
    <definedName name="ставка_05_2_10">#REF!</definedName>
    <definedName name="ставка_05_2_2">#REF!</definedName>
    <definedName name="ставка_05_2_3">#REF!</definedName>
    <definedName name="ставка_05_2_4">#REF!</definedName>
    <definedName name="ставка_05_2_5">#REF!</definedName>
    <definedName name="ставка_05_2_6">#REF!</definedName>
    <definedName name="ставка_05_2_7">#REF!</definedName>
    <definedName name="ставка_05_2_8">#REF!</definedName>
    <definedName name="ставка_05_2_9">#REF!</definedName>
    <definedName name="ставка_05_3_1">#REF!</definedName>
    <definedName name="ставка_05_3_10">#REF!</definedName>
    <definedName name="ставка_05_3_2">#REF!</definedName>
    <definedName name="ставка_05_3_3">#REF!</definedName>
    <definedName name="ставка_05_3_4">#REF!</definedName>
    <definedName name="ставка_05_3_5">#REF!</definedName>
    <definedName name="ставка_05_3_6">#REF!</definedName>
    <definedName name="ставка_05_3_7">#REF!</definedName>
    <definedName name="ставка_05_3_8">#REF!</definedName>
    <definedName name="ставка_05_3_9">#REF!</definedName>
    <definedName name="ставка_06_2_1">#REF!</definedName>
    <definedName name="ставка_06_2_10">#REF!</definedName>
    <definedName name="ставка_06_2_2">#REF!</definedName>
    <definedName name="ставка_06_2_3">#REF!</definedName>
    <definedName name="ставка_06_2_4">#REF!</definedName>
    <definedName name="ставка_06_2_5">#REF!</definedName>
    <definedName name="ставка_06_2_6">#REF!</definedName>
    <definedName name="ставка_06_2_7">#REF!</definedName>
    <definedName name="ставка_06_2_8">#REF!</definedName>
    <definedName name="ставка_06_2_9">#REF!</definedName>
    <definedName name="ставка_06_3_1">#REF!</definedName>
    <definedName name="ставка_06_3_10">#REF!</definedName>
    <definedName name="ставка_06_3_2">#REF!</definedName>
    <definedName name="ставка_06_3_3">#REF!</definedName>
    <definedName name="ставка_06_3_4">#REF!</definedName>
    <definedName name="ставка_06_3_5">#REF!</definedName>
    <definedName name="ставка_06_3_6">#REF!</definedName>
    <definedName name="ставка_06_3_7">#REF!</definedName>
    <definedName name="ставка_06_3_8">#REF!</definedName>
    <definedName name="ставка_06_3_9">#REF!</definedName>
    <definedName name="ставка_07_2_1">#REF!</definedName>
    <definedName name="ставка_07_2_10">#REF!</definedName>
    <definedName name="ставка_07_2_2">#REF!</definedName>
    <definedName name="ставка_07_2_3">#REF!</definedName>
    <definedName name="ставка_07_2_4">#REF!</definedName>
    <definedName name="ставка_07_2_5">#REF!</definedName>
    <definedName name="ставка_07_2_6">#REF!</definedName>
    <definedName name="ставка_07_2_7">#REF!</definedName>
    <definedName name="ставка_07_2_8">#REF!</definedName>
    <definedName name="ставка_07_2_9">#REF!</definedName>
    <definedName name="ставка_07_3_1">#REF!</definedName>
    <definedName name="ставка_07_3_10">#REF!</definedName>
    <definedName name="ставка_07_3_2">#REF!</definedName>
    <definedName name="ставка_07_3_3">#REF!</definedName>
    <definedName name="ставка_07_3_4">#REF!</definedName>
    <definedName name="ставка_07_3_5">#REF!</definedName>
    <definedName name="ставка_07_3_6">#REF!</definedName>
    <definedName name="ставка_07_3_7">#REF!</definedName>
    <definedName name="ставка_07_3_8">#REF!</definedName>
    <definedName name="ставка_07_3_9">#REF!</definedName>
    <definedName name="сто">#REF!</definedName>
    <definedName name="считас" localSheetId="1">TRUNC((oy-1)/3+1)</definedName>
    <definedName name="считас">TRUNC((oy-1)/3+1)</definedName>
    <definedName name="Сырье">#REF!</definedName>
    <definedName name="Ташкилий_чора_тадбирлар__номи_ва_ишлаб_чиўариладиганг_маҳсулот">#REF!</definedName>
    <definedName name="ТекПерес">#REF!</definedName>
    <definedName name="ТермоКузов35">#REF!</definedName>
    <definedName name="тов">#REF!</definedName>
    <definedName name="Товар">#REF!</definedName>
    <definedName name="тога">#REF!</definedName>
    <definedName name="тушум.">#REF!</definedName>
    <definedName name="тьютьб" localSheetId="1">TRUNC((oy-1)/3+1)</definedName>
    <definedName name="тьютьб">TRUNC((oy-1)/3+1)</definedName>
    <definedName name="Ћ__ЂЃ_Ѓ_Џ_ОЂ__">#REF!</definedName>
    <definedName name="у">#REF!</definedName>
    <definedName name="ук">#REF!</definedName>
    <definedName name="укгенг" localSheetId="1">TRUNC((oy-1)/3+1)</definedName>
    <definedName name="укгенг">TRUNC((oy-1)/3+1)</definedName>
    <definedName name="укеглоло" localSheetId="1">TRUNC((oy-1)/3+1)</definedName>
    <definedName name="укеглоло">TRUNC((oy-1)/3+1)</definedName>
    <definedName name="укегшнешлор" localSheetId="1">DATE(yil,oy,1)</definedName>
    <definedName name="укегшнешлор">DATE(yil,oy,1)</definedName>
    <definedName name="укенук" localSheetId="1">TRUNC((oy-1)/3+1)</definedName>
    <definedName name="укенук">TRUNC((oy-1)/3+1)</definedName>
    <definedName name="укнукнек" localSheetId="1">TRUNC((oy-1)/3+1)</definedName>
    <definedName name="укнукнек">TRUNC((oy-1)/3+1)</definedName>
    <definedName name="УКС">#REF!</definedName>
    <definedName name="укшгн" localSheetId="1">TRUNC((oy-1)/3+1)</definedName>
    <definedName name="укшгн">TRUNC((oy-1)/3+1)</definedName>
    <definedName name="ункшгол" localSheetId="1">TRUNC((oy-1)/3+1)</definedName>
    <definedName name="ункшгол">TRUNC((oy-1)/3+1)</definedName>
    <definedName name="УРГАНЧТУМАН">#REF!</definedName>
    <definedName name="УРГАНЧШАХАР">#REF!</definedName>
    <definedName name="утв2">#REF!</definedName>
    <definedName name="ф">#REF!</definedName>
    <definedName name="февраль_фактор" localSheetId="1">TRUNC((oy-1)/3+1)</definedName>
    <definedName name="февраль_фактор">TRUNC((oy-1)/3+1)</definedName>
    <definedName name="ФЗСЖЧШ__ХЛЭЖШО">#REF!</definedName>
    <definedName name="фо" localSheetId="2">#REF!</definedName>
    <definedName name="фо">#REF!</definedName>
    <definedName name="Формир">#REF!</definedName>
    <definedName name="фыфы">#REF!</definedName>
    <definedName name="фыы" localSheetId="1">TRUNC((oy-1)/3+1)</definedName>
    <definedName name="фыы">TRUNC((oy-1)/3+1)</definedName>
    <definedName name="хж">#REF!</definedName>
    <definedName name="хз">#REF!</definedName>
    <definedName name="ХИВАТУМАН">#REF!</definedName>
    <definedName name="ХОНКАТУМАН">#REF!</definedName>
    <definedName name="ц">#REF!</definedName>
    <definedName name="ЦенаЗакоытого">#REF!</definedName>
    <definedName name="ЦенаЗакрытого">#REF!</definedName>
    <definedName name="ЦРС">#REF!</definedName>
    <definedName name="ЦЦЦЦ" localSheetId="1">TRUNC((oy-1)/3+1)</definedName>
    <definedName name="ЦЦЦЦ">TRUNC((oy-1)/3+1)</definedName>
    <definedName name="ч">#REF!</definedName>
    <definedName name="чапртва" localSheetId="1">TRUNC((oy-1)/3+1)</definedName>
    <definedName name="чапртва">TRUNC((oy-1)/3+1)</definedName>
    <definedName name="чаптрпи" localSheetId="1">TRUNC((oy-1)/3+1)</definedName>
    <definedName name="чаптрпи">TRUNC((oy-1)/3+1)</definedName>
    <definedName name="чаптсмит" localSheetId="1">TRUNC((oy-1)/3+1)</definedName>
    <definedName name="чаптсмит">TRUNC((oy-1)/3+1)</definedName>
    <definedName name="чвртит" localSheetId="1">TRUNC((oy-1)/3+1)</definedName>
    <definedName name="чвртит">TRUNC((oy-1)/3+1)</definedName>
    <definedName name="чрипаорп" localSheetId="1">TRUNC((oy-1)/3+1)</definedName>
    <definedName name="чрипаорп">TRUNC((oy-1)/3+1)</definedName>
    <definedName name="ш.ж._счетчик__сиз">#REF!</definedName>
    <definedName name="шгщдшгдрол" localSheetId="1">DATE(yil,oy,1)</definedName>
    <definedName name="шгщдшгдрол">DATE(yil,oy,1)</definedName>
    <definedName name="шддлл" localSheetId="1">TRUNC((oy-1)/3+1)</definedName>
    <definedName name="шддлл">TRUNC((oy-1)/3+1)</definedName>
    <definedName name="шж">#REF!</definedName>
    <definedName name="школа">#REF!</definedName>
    <definedName name="шо">#REF!</definedName>
    <definedName name="шурик">#REF!</definedName>
    <definedName name="шщдшгдж" localSheetId="1">DATE(yil,oy,1)</definedName>
    <definedName name="шщдшгдж">DATE(yil,oy,1)</definedName>
    <definedName name="щ">#REF!</definedName>
    <definedName name="щгшзжролгша" localSheetId="1">DATE(yil,oy,1)</definedName>
    <definedName name="щгшзжролгша">DATE(yil,oy,1)</definedName>
    <definedName name="щд">#REF!</definedName>
    <definedName name="ъ">#REF!</definedName>
    <definedName name="ы">#REF!</definedName>
    <definedName name="ыанено" localSheetId="1">TRUNC((oy-1)/3+1)</definedName>
    <definedName name="ыанено">TRUNC((oy-1)/3+1)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рпар" localSheetId="1">DATE(yil,oy,1)</definedName>
    <definedName name="ывпрпар">DATE(yil,oy,1)</definedName>
    <definedName name="ыеугнеоен" localSheetId="1">DATE(yil,oy,1)</definedName>
    <definedName name="ыеугнеоен">DATE(yil,oy,1)</definedName>
    <definedName name="ыодлпфврж">#REF!</definedName>
    <definedName name="ыр">#REF!</definedName>
    <definedName name="ыцвуц">#REF!</definedName>
    <definedName name="ьд">#REF!</definedName>
    <definedName name="э" localSheetId="1">DATE(yil,oy,1)</definedName>
    <definedName name="э">DATE(yil,oy,1)</definedName>
    <definedName name="экс" localSheetId="1">TRUNC((oy-1)/3+1)</definedName>
    <definedName name="экс">TRUNC((oy-1)/3+1)</definedName>
    <definedName name="экспор" localSheetId="1">TRUNC((oy-1)/3+1)</definedName>
    <definedName name="экспор">TRUNC((oy-1)/3+1)</definedName>
    <definedName name="экспорт" localSheetId="1">TRUNC((oy-1)/3+1)</definedName>
    <definedName name="экспорт">TRUNC((oy-1)/3+1)</definedName>
    <definedName name="ЭХА">#REF!</definedName>
    <definedName name="юб">#REF!</definedName>
    <definedName name="юю">#REF!</definedName>
    <definedName name="ЯНГИАРИКТУМАН">#REF!</definedName>
    <definedName name="ЯНГИБОЗОРТУМАН">#REF!</definedName>
    <definedName name="яни">#REF!</definedName>
    <definedName name="가격">#REF!</definedName>
    <definedName name="경영계획">#REF!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김">#REF!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부채현황">#N/A</definedName>
    <definedName name="비교2">#REF!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능력">#REF!</definedName>
    <definedName name="성명">#REF!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장">#REF!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">#REF!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쇄제목">#REF!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입범석">#REF!</definedName>
    <definedName name="재료비" localSheetId="1" hidden="1">{#N/A,#N/A,FALSE,"BODY"}</definedName>
    <definedName name="재료비" hidden="1">{#N/A,#N/A,FALSE,"BODY"}</definedName>
    <definedName name="전장su">#REF!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차체2">#REF!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품목">#REF!</definedName>
  </definedNames>
  <calcPr fullCalcOnLoad="1" refMode="R1C1"/>
</workbook>
</file>

<file path=xl/sharedStrings.xml><?xml version="1.0" encoding="utf-8"?>
<sst xmlns="http://schemas.openxmlformats.org/spreadsheetml/2006/main" count="203" uniqueCount="188">
  <si>
    <t>Коэффициент финансовой независимости</t>
  </si>
  <si>
    <t>Коэффициент покрытия (платежеспособности)</t>
  </si>
  <si>
    <t>Норматив</t>
  </si>
  <si>
    <t>№</t>
  </si>
  <si>
    <t>Наименование показателя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</si>
  <si>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</si>
  <si>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</si>
  <si>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</si>
  <si>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</si>
  <si>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</si>
  <si>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</si>
  <si>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</si>
  <si>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</si>
  <si>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</si>
  <si>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</si>
  <si>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</si>
  <si>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</si>
  <si>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</si>
  <si>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</si>
  <si>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</si>
  <si>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</si>
  <si>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</si>
  <si>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</si>
  <si>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</si>
  <si>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</si>
  <si>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</si>
  <si>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</si>
  <si>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</si>
  <si>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</si>
  <si>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</si>
  <si>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</si>
  <si>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</si>
  <si>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</si>
  <si>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</si>
  <si>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</si>
  <si>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</si>
  <si>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</si>
  <si>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</si>
  <si>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</si>
  <si>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</si>
  <si>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</si>
  <si>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</si>
  <si>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</si>
  <si>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</si>
  <si>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</si>
  <si>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</si>
  <si>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</si>
  <si>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</si>
  <si>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</si>
  <si>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</si>
  <si>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</si>
  <si>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</si>
  <si>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</si>
  <si>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</si>
  <si>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</si>
  <si>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</si>
  <si>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</si>
  <si>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</si>
  <si>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</si>
  <si>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</si>
  <si>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</si>
  <si>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</si>
  <si>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</si>
  <si>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</si>
  <si>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</si>
  <si>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</si>
  <si>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</si>
  <si>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</si>
  <si>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</si>
  <si>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</si>
  <si>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</si>
  <si>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</si>
  <si>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</si>
  <si>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</si>
  <si>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</si>
  <si>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</si>
  <si>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</si>
  <si>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</si>
  <si>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</si>
  <si>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Показатели</t>
  </si>
  <si>
    <t>№ строк</t>
  </si>
  <si>
    <t>Бизнес план</t>
  </si>
  <si>
    <t>Факт</t>
  </si>
  <si>
    <t>Ожид.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</si>
  <si>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</si>
  <si>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</si>
  <si>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</si>
  <si>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>Расоды периода, всего  (стр.050+060+070+080), в том числе:</t>
  </si>
  <si>
    <t>Расоды отчетного периода, исключаемые из налогооблагаемой базы в будущем</t>
  </si>
  <si>
    <t xml:space="preserve">Прибыль (убыток) от основной деятельности  (стр.030-040+090) </t>
  </si>
  <si>
    <t>Дооды от финансовой деятельности, всего (стр.120+130+140+150+160), в том числе:</t>
  </si>
  <si>
    <t xml:space="preserve">Дооды в виде дивидендов </t>
  </si>
  <si>
    <t xml:space="preserve">Дооды в виде процентов </t>
  </si>
  <si>
    <t>Дооды от долгосрочной аренды (финансовый лизинг)</t>
  </si>
  <si>
    <t>Дооды от валютных курсовых разниц</t>
  </si>
  <si>
    <t>Расоды по финансовой деятельности (стр.180+190+200+210),  в том числе:</t>
  </si>
  <si>
    <t>Расходы в виде процентов</t>
  </si>
  <si>
    <t>Расоды в виде процентов по долгосрочной аренде (финансовому лизингу)</t>
  </si>
  <si>
    <t>Убытки от валютных курсовых разниц</t>
  </si>
  <si>
    <t>Прочие расоды по финансовой деятельности</t>
  </si>
  <si>
    <t>Прибыль (убыток) от общеозяйственной деятельности (стр.100+110-170)</t>
  </si>
  <si>
    <t>Чрезвычайные прибыли и убытки</t>
  </si>
  <si>
    <t>Прибыль (убыток) до уплаты налога на дооды (прибыль) (стр.220+/-230)</t>
  </si>
  <si>
    <t xml:space="preserve">Прочие налоги и сборы от прибыли </t>
  </si>
  <si>
    <t>Чистая прибыль (убыток) отчетного периода (стр.240-250-260)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</si>
  <si>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</si>
  <si>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</si>
  <si>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</si>
  <si>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</si>
  <si>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</si>
  <si>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</si>
  <si>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&gt; 1,25</t>
  </si>
  <si>
    <t xml:space="preserve"> ОТЧЕТ О ФИНАНСОВЫХ РЕЗУЛЬТАТАХ </t>
  </si>
  <si>
    <t xml:space="preserve">Прочие доходы от основной деятельности </t>
  </si>
  <si>
    <t>Налог на доходы (прибыль)</t>
  </si>
  <si>
    <t>Налог на сверх прибыль</t>
  </si>
  <si>
    <t>Прочие доходы от финансовой деятельности</t>
  </si>
  <si>
    <t xml:space="preserve"> </t>
  </si>
  <si>
    <t>ИНН 300798534</t>
  </si>
  <si>
    <t>Соф тушум прогноз кўрсаткичининг бажарилиши (минг сўмда)</t>
  </si>
  <si>
    <t xml:space="preserve">Соф фойда (зарар) прогноз кўрсаткичининг бажарилиши (минг сўмда) </t>
  </si>
  <si>
    <t>Активлар рентабеллиги (фоизда)</t>
  </si>
  <si>
    <t>Маҳсулот таннархини камайтириш (белгиланган топшириққа нисбатан фоизда)</t>
  </si>
  <si>
    <t>Ишлаб чиқариш қувватидан фойдаланиш коэффициенти</t>
  </si>
  <si>
    <t>Дивиденд ҳисобланиши (минг сўмда)</t>
  </si>
  <si>
    <t>Экспорт параметрларининг бажарилиши (белгиланган топшириққа нисбатан фоизда)</t>
  </si>
  <si>
    <t>Маҳаллийлаштириш индикаторининг бажарилиш (фоизда)</t>
  </si>
  <si>
    <t>Инвестиция дастурларининг бажарилиши (фоизда)
(в % к установленному заданию)</t>
  </si>
  <si>
    <t>Чет эл валютасидан мустақиллик коэффициенти</t>
  </si>
  <si>
    <t>Акциядор инвестициясининг рентабеллиги (TSR – Total Shareholders Return)</t>
  </si>
  <si>
    <t>Кўрсаткичлар</t>
  </si>
  <si>
    <t>жами:</t>
  </si>
  <si>
    <t>Солиқлар ва бошқа фоиз тўловлари амалга оширилгунга қадар олинган фойда (EBIT – Earnings Before Interest, Taxes)</t>
  </si>
  <si>
    <t>Солиқлар ва амортизациялар ҳамда бошқа фоиз  тўловлари амалга оширилгунга қадар олинган фойда (EBITDA — Earnings Before Interest, Taxes, Depreciation &amp; Amortization)</t>
  </si>
  <si>
    <t>Харажатлар ва даромадлар нисбати  (CIR — Cost Income Ratio)</t>
  </si>
  <si>
    <t>Жалб қилинган капитал рентабеллиги (ROCE - Return on Capital Employed)</t>
  </si>
  <si>
    <t>Акциядор капиталининг рентабеллиги (ROE — Return On Equity)</t>
  </si>
  <si>
    <t>Абсолют ликвидлик коэффициенти</t>
  </si>
  <si>
    <t>Кредитор қарздорликнинг кунлик айланмаси</t>
  </si>
  <si>
    <t>Дебитор қарздорликнинг кунлик айланмаси</t>
  </si>
  <si>
    <t>Асосий воситаларнинг эскириш коэффициенти</t>
  </si>
  <si>
    <t>Асосий воситаларнинг янгиланиш коэффициенти</t>
  </si>
  <si>
    <t>Меҳнат унумдорлиги</t>
  </si>
  <si>
    <t>Фонд қайтими (Фондоотдача)</t>
  </si>
  <si>
    <t>Сотилган маҳсулотнинг умумий ҳажмида инновацион маҳсулотнинг улуши</t>
  </si>
  <si>
    <t>Корхонанинг умумий харажатларидаги инновацион фаолиятга ажратилган харажатлар улуши</t>
  </si>
  <si>
    <t>Ходимларни ўқитиш харажатлари, битта ходим ҳисобида</t>
  </si>
  <si>
    <t>Ходимлар қўнимсизлиги коэффициенти</t>
  </si>
  <si>
    <t>Ишлаб чиқариш қувватларини ишга тушириш кўрсаткичларининг бажарилиш индикатори (эълон қилинган физик ҳажмга нисбатан, %да)</t>
  </si>
  <si>
    <t>Энергосамарадорлик (маҳсулот таннархида энергияга сарфланган харажатлар улуши, фоизда)</t>
  </si>
  <si>
    <t>&gt;0,5</t>
  </si>
  <si>
    <t>&lt;90</t>
  </si>
  <si>
    <t>Бухгалтерский  баланс
 "______________" АО</t>
  </si>
  <si>
    <t>за 3 месяц</t>
  </si>
  <si>
    <t xml:space="preserve">АО "_____________" </t>
  </si>
  <si>
    <t>2021 йил 1-чорак</t>
  </si>
  <si>
    <t>Изоҳ: агарда айрим кўрсаткичлар корхона фаолиятига таълуқли бўлмаган тақдирда уларнинг Салмоқ ўлчови (Удельный вес) фоизларини башқа кўрсаткичларнинг Салмоқ ўлчови (Удельный вес)га қўшиш лозим бўлади. Жами салмоқ ўлчови 100 %га тенг бўлиши керак!</t>
  </si>
  <si>
    <t>Салмоқ ўлчови*
(Удельный вес)</t>
  </si>
  <si>
    <t>Режа
(Прогноз)</t>
  </si>
  <si>
    <t>Хақиқатда
(факт)</t>
  </si>
  <si>
    <t>Бажарилиш фоизи (Процент выполнения)</t>
  </si>
  <si>
    <t>СМК 
(КПЭ)</t>
  </si>
  <si>
    <t>Салмоқ ўлчови
(Удельный вес)</t>
  </si>
  <si>
    <t xml:space="preserve">за  1 квартал  2021 г, </t>
  </si>
  <si>
    <t>Код
стр,</t>
  </si>
  <si>
    <t>Актив,
 I,Узок муддатли активлар 
I,Долгосрочные активы</t>
  </si>
  <si>
    <t>Долгосрочные инвестиции, всего (стр,040+050+060+070+080), в том числе:</t>
  </si>
  <si>
    <t>Итого по разделу I  (стр, 012+022+030+090+100+110+120)</t>
  </si>
  <si>
    <t>II,Текущие активы</t>
  </si>
  <si>
    <t>Товарно-материальные запасы, всего (стр,150+160+170+180), в том числе:</t>
  </si>
  <si>
    <t>Дебиторы, всего  (стр,220+240+250+260+270+280+290+300+310)</t>
  </si>
  <si>
    <t>Денежные средства, всего (стр,330+340+350+360), в том числе:</t>
  </si>
  <si>
    <t xml:space="preserve">Итого по разделу II  (стр, 140+190+200+210+320+370+380) </t>
  </si>
  <si>
    <t xml:space="preserve">Всего по активу баланса (стр,130+стр,390) </t>
  </si>
  <si>
    <t>Пассив,
 I,Уз маблаглари манбалари 
I,Источники собственных средств</t>
  </si>
  <si>
    <t>Итого по разделу I  (стр,410+420+430-440+450+460+470)</t>
  </si>
  <si>
    <t xml:space="preserve">II, Обязательства  </t>
  </si>
  <si>
    <t>Долгосрочные обязательства, всего Стр,500+510+520+530+540+550+560+570+580+590)</t>
  </si>
  <si>
    <t>в том числе: долгосрочная кредиторская задолженность (стр,500+520+540+560+590)</t>
  </si>
  <si>
    <t>Текущие обязательства,  всего(стр,610+620+630+640
+650+660+670+680+690+700+710+720+730+740+750+760</t>
  </si>
  <si>
    <t>в том числе: текущая кредиторская задолженность (стр,610+630+650+670+680+690+ +700+710+720+760)</t>
  </si>
  <si>
    <t>Итого по разделу II  (стр,490+600)</t>
  </si>
  <si>
    <t>Всего по пассиву баланса (стр,480+770)</t>
  </si>
  <si>
    <t>6453958</t>
  </si>
  <si>
    <t>7136724</t>
  </si>
  <si>
    <t>220629</t>
  </si>
  <si>
    <t>"________________" АЖ, МЧЖ, ДК самарадорлик муҳим кўрсаткичини (СМК) ҳисоблаш
қўшимча кўрсаткичлар</t>
  </si>
  <si>
    <t>"________________" АЖ, МЧЖ, ДК самарадорлик муҳим кўрсаткичини (СМК) ҳисоблаш
Асосий кўрсаткичлар</t>
  </si>
</sst>
</file>

<file path=xl/styles.xml><?xml version="1.0" encoding="utf-8"?>
<styleSheet xmlns="http://schemas.openxmlformats.org/spreadsheetml/2006/main">
  <numFmts count="99">
    <numFmt numFmtId="5" formatCode="#,##0\ &quot;сўм&quot;;\-#,##0\ &quot;сўм&quot;"/>
    <numFmt numFmtId="6" formatCode="#,##0\ &quot;сўм&quot;;[Red]\-#,##0\ &quot;сўм&quot;"/>
    <numFmt numFmtId="7" formatCode="#,##0.00\ &quot;сўм&quot;;\-#,##0.00\ &quot;сўм&quot;"/>
    <numFmt numFmtId="8" formatCode="#,##0.00\ &quot;сўм&quot;;[Red]\-#,##0.00\ &quot;сўм&quot;"/>
    <numFmt numFmtId="42" formatCode="_-* #,##0\ &quot;сўм&quot;_-;\-* #,##0\ &quot;сўм&quot;_-;_-* &quot;-&quot;\ &quot;сўм&quot;_-;_-@_-"/>
    <numFmt numFmtId="41" formatCode="_-* #,##0\ _с_ў_м_-;\-* #,##0\ _с_ў_м_-;_-* &quot;-&quot;\ _с_ў_м_-;_-@_-"/>
    <numFmt numFmtId="44" formatCode="_-* #,##0.00\ &quot;сўм&quot;_-;\-* #,##0.00\ &quot;сўм&quot;_-;_-* &quot;-&quot;??\ &quot;сўм&quot;_-;_-@_-"/>
    <numFmt numFmtId="43" formatCode="_-* #,##0.00\ _с_ў_м_-;\-* #,##0.00\ _с_ў_м_-;_-* &quot;-&quot;??\ _с_ў_м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00"/>
    <numFmt numFmtId="170" formatCode="_ * #\!\,##0\!.00_ ;_ * &quot;\&quot;\!\-#\!\,##0\!.00_ ;_ * &quot;-&quot;??_ ;_ @_ "/>
    <numFmt numFmtId="171" formatCode="_-* #,##0\ &quot;?&quot;_-;\-* #,##0\ &quot;?&quot;_-;_-* &quot;-&quot;\ &quot;?&quot;_-;_-@_-"/>
    <numFmt numFmtId="172" formatCode="_-* #,##0\ _?._-;\-* #,##0\ _?._-;_-* &quot;-&quot;\ _?._-;_-@_-"/>
    <numFmt numFmtId="173" formatCode="#"/>
    <numFmt numFmtId="174" formatCode="_-* #,##0.00\ _?_._-;\-* #,##0.00\ _?_._-;_-* &quot;-&quot;??\ _?_._-;_-@_-"/>
    <numFmt numFmtId="175" formatCode="_-* #,##0.00\ &quot;?.&quot;_-;\-* #,##0.00\ &quot;?.&quot;_-;_-* &quot;-&quot;??\ &quot;?.&quot;_-;_-@_-"/>
    <numFmt numFmtId="176" formatCode="_-* #,##0.00\ _?._-;\-* #,##0.00\ _?._-;_-* &quot;-&quot;??\ _?._-;_-@_-"/>
    <numFmt numFmtId="177" formatCode="_-* #,##0.00\ &quot;?&quot;_-;\-* #,##0.00\ &quot;?&quot;_-;_-* &quot;-&quot;??\ &quot;?&quot;_-;_-@_-"/>
    <numFmt numFmtId="178" formatCode="_ &quot;₩&quot;* #\!\,##0_ ;_ &quot;₩&quot;* &quot;₩&quot;\!\-#\!\,##0_ ;_ &quot;₩&quot;* &quot;-&quot;_ ;_ @_ "/>
    <numFmt numFmtId="179" formatCode="_ &quot;\&quot;* #\!\,##0_ ;_ &quot;\&quot;* &quot;\&quot;\!\-#\!\,##0_ ;_ &quot;\&quot;* &quot;-&quot;_ ;_ @_ "/>
    <numFmt numFmtId="180" formatCode="_ &quot;\&quot;* #,##0_ ;_ &quot;\&quot;* \-#,##0_ ;_ &quot;\&quot;* &quot;-&quot;_ ;_ @_ "/>
    <numFmt numFmtId="181" formatCode="_ &quot;₩&quot;* #,##0_ ;_ &quot;₩&quot;* \-#,##0_ ;_ &quot;₩&quot;* &quot;-&quot;_ ;_ @_ "/>
    <numFmt numFmtId="182" formatCode="_-&quot;₩&quot;* #,##0_-;\-&quot;₩&quot;* #,##0_-;_-&quot;₩&quot;* &quot;-&quot;_-;_-@_-"/>
    <numFmt numFmtId="183" formatCode="_-&quot;₩&quot;* #,##0.00_-;\-&quot;₩&quot;* #,##0.00_-;_-&quot;₩&quot;* &quot;-&quot;??_-;_-@_-"/>
    <numFmt numFmtId="184" formatCode="\$#.00"/>
    <numFmt numFmtId="185" formatCode="%#.00"/>
    <numFmt numFmtId="186" formatCode="#\,##0.00"/>
    <numFmt numFmtId="187" formatCode="#.00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-* #,##0_-;\-* #,##0_-;_-* &quot;-&quot;_-;_-@_-"/>
    <numFmt numFmtId="191" formatCode="_-* #,##0.00_-;\-* #,##0.00_-;_-* &quot;-&quot;??_-;_-@_-"/>
    <numFmt numFmtId="192" formatCode="_ &quot;\&quot;* #,##0.00_ ;_ &quot;\&quot;* \-#,##0.00_ ;_ &quot;\&quot;* &quot;-&quot;??_ ;_ @_ "/>
    <numFmt numFmtId="193" formatCode="_ &quot;$&quot;* #,##0.00_ ;_ &quot;$&quot;* \-#,##0.00_ ;_ &quot;$&quot;* &quot;-&quot;??_ ;_ @_ "/>
    <numFmt numFmtId="194" formatCode="&quot;\&quot;#,##0.00;[Red]&quot;\&quot;\-#,##0.00"/>
    <numFmt numFmtId="195" formatCode="&quot;₩&quot;#,##0.00;[Red]&quot;₩&quot;\-#,##0.00"/>
    <numFmt numFmtId="196" formatCode="_ &quot;$&quot;* #,##0_ ;_ &quot;$&quot;* \-#,##0_ ;_ &quot;$&quot;* &quot;-&quot;_ ;_ @_ "/>
    <numFmt numFmtId="197" formatCode="\$#,##0.00;\(\$#,##0.00\)"/>
    <numFmt numFmtId="198" formatCode="&quot;\&quot;#,##0;[Red]&quot;\&quot;\-#,##0"/>
    <numFmt numFmtId="199" formatCode="&quot;₩&quot;#,##0;[Red]&quot;₩&quot;\-#,##0"/>
    <numFmt numFmtId="200" formatCode="_-* #,##0\ &quot;d.&quot;_-;\-* #,##0\ &quot;d.&quot;_-;_-* &quot;-&quot;\ &quot;d.&quot;_-;_-@_-"/>
    <numFmt numFmtId="201" formatCode="_-* #,##0.00\ &quot;d.&quot;_-;\-* #,##0.00\ &quot;d.&quot;_-;_-* &quot;-&quot;??\ &quot;d.&quot;_-;_-@_-"/>
    <numFmt numFmtId="202" formatCode="_ * #,##0_ ;_ * \-#,##0_ ;_ * &quot;-&quot;_ ;_ @_ "/>
    <numFmt numFmtId="203" formatCode="_ * #,##0.00_ ;_ * \-#,##0.00_ ;_ * &quot;-&quot;??_ ;_ @_ "/>
    <numFmt numFmtId="204" formatCode="#,##0.0;[Red]\-#,##0.0"/>
    <numFmt numFmtId="205" formatCode="#,##0.00;[Red]\(#,##0.00\)"/>
    <numFmt numFmtId="206" formatCode="#,##0.000;[Red]\(#,##0.000\)"/>
    <numFmt numFmtId="207" formatCode="#,##0.0000;[Red]\(#,##0.0000\)"/>
    <numFmt numFmtId="208" formatCode="mmmm\-yy"/>
    <numFmt numFmtId="209" formatCode="#,##0.0000_);\(#,##0.0000\)"/>
    <numFmt numFmtId="210" formatCode="#,##0\ &quot;F&quot;;\-#,##0\ &quot;F&quot;"/>
    <numFmt numFmtId="211" formatCode="#,##0.0"/>
    <numFmt numFmtId="212" formatCode="0.0000%"/>
    <numFmt numFmtId="213" formatCode="_(* 0,_);_(* \(0,\);_(* &quot;&quot;??_);_(@_)"/>
    <numFmt numFmtId="214" formatCode="&quot;$&quot;#,##0\ ;\(&quot;$&quot;#,##0\)"/>
    <numFmt numFmtId="215" formatCode="########.00"/>
    <numFmt numFmtId="216" formatCode="_-* #,##0\ _$_-;\-* #,##0\ _$_-;_-* &quot;-&quot;\ _$_-;_-@_-"/>
    <numFmt numFmtId="217" formatCode="_-* #,##0.00\ _$_-;\-* #,##0.00\ _$_-;_-* &quot;-&quot;&quot;?&quot;&quot;?&quot;\ _$_-;_-@_-"/>
    <numFmt numFmtId="218" formatCode="_-* #,##0\ &quot;F&quot;_-;\-* #,##0\ &quot;F&quot;_-;_-* &quot;-&quot;\ &quot;F&quot;_-;_-@_-"/>
    <numFmt numFmtId="219" formatCode="_-* #,##0.00[$€-1]_-;\-* #,##0.00[$€-1]_-;_-* &quot;-&quot;??[$€-1]_-"/>
    <numFmt numFmtId="220" formatCode="_-* #,##0.00[$€-1]_-;\-* #,##0.00[$€-1]_-;_-* \-??[$€-1]_-"/>
    <numFmt numFmtId="221" formatCode="#,##0\ &quot;F&quot;;[Red]\-#,##0\ &quot;F&quot;"/>
    <numFmt numFmtId="222" formatCode="#,##0.00\ &quot;F&quot;;[Red]\-#,##0.00\ &quot;F&quot;"/>
    <numFmt numFmtId="223" formatCode="_-* #,##0.00\ &quot;F&quot;_-;\-* #,##0.00\ &quot;F&quot;_-;_-* &quot;-&quot;??\ &quot;F&quot;_-;_-@_-"/>
    <numFmt numFmtId="224" formatCode="_-* #,##0\ _d_._-;\-* #,##0\ _d_._-;_-* &quot;-&quot;\ _d_._-;_-@_-"/>
    <numFmt numFmtId="225" formatCode="_-* #,##0.00\ _d_._-;\-* #,##0.00\ _d_._-;_-* &quot;-&quot;??\ _d_._-;_-@_-"/>
    <numFmt numFmtId="226" formatCode="0.0,"/>
    <numFmt numFmtId="227" formatCode="_-* #,##0\ _F_-;\-* #,##0\ _F_-;_-* &quot;-&quot;\ _F_-;_-@_-"/>
    <numFmt numFmtId="228" formatCode="_-* #,##0\ &quot;$&quot;_-;\-* #,##0\ &quot;$&quot;_-;_-* &quot;-&quot;\ &quot;$&quot;_-;_-@_-"/>
    <numFmt numFmtId="229" formatCode="_-* #,##0.00\ &quot;$&quot;_-;\-* #,##0.00\ &quot;$&quot;_-;_-* &quot;-&quot;&quot;?&quot;&quot;?&quot;\ &quot;$&quot;_-;_-@_-"/>
    <numFmt numFmtId="230" formatCode="_-* #,##0\ _с_ў_м_-;\-* #,##0\ _с_ў_м_-;_-* &quot;-&quot;??\ _с_ў_м_-;_-@_-"/>
    <numFmt numFmtId="231" formatCode="_-* #,##0.00&quot;р.&quot;_-;\-* #,##0.00&quot;р.&quot;_-;_-* \-??&quot;р.&quot;_-;_-@_-"/>
    <numFmt numFmtId="232" formatCode="_ &quot;₩&quot;* #,##0.00_ ;_ &quot;₩&quot;* \-#,##0.00_ ;_ &quot;₩&quot;* &quot;-&quot;??_ ;_ @_ "/>
    <numFmt numFmtId="233" formatCode="_-* #,##0\ _?_._-;\-* #,##0\ _?_._-;_-* &quot;-&quot;\ _?_._-;_-@_-"/>
    <numFmt numFmtId="234" formatCode="#,##0.00_ ;\-#,##0.00\ "/>
    <numFmt numFmtId="235" formatCode="_-* #,##0.00_р_._-;\-* #,##0.00_р_._-;_-* \-??_р_._-;_-@_-"/>
    <numFmt numFmtId="236" formatCode="_(* #,##0.00_);_(* \(#,##0.00\);_(* &quot;-&quot;??_);_(@_)"/>
    <numFmt numFmtId="237" formatCode="#,##0.0_ ;[Red]\-#,##0.0\ "/>
    <numFmt numFmtId="238" formatCode="#,##0__;[Red]\-#,##0__;"/>
    <numFmt numFmtId="239" formatCode="_-* #,##0_-;&quot;\&quot;\!\-* #,##0_-;_-* &quot;-&quot;_-;_-@_-"/>
    <numFmt numFmtId="240" formatCode="0\ "/>
    <numFmt numFmtId="241" formatCode="&quot;₩&quot;#,##0;&quot;₩&quot;\-#,##0"/>
    <numFmt numFmtId="242" formatCode="_(* #,##0_);_(* \(#,##0\);_(* &quot;-&quot;_);_(@_)"/>
    <numFmt numFmtId="243" formatCode="000&quot; &quot;"/>
    <numFmt numFmtId="244" formatCode="0.0%"/>
    <numFmt numFmtId="245" formatCode="#,##0.0__;[Red]\-#,##0.0__;"/>
    <numFmt numFmtId="246" formatCode="#,##0.0__;[Red]\-#,##0.0000__;"/>
    <numFmt numFmtId="247" formatCode="#,##0_р_."/>
    <numFmt numFmtId="248" formatCode="0.0"/>
    <numFmt numFmtId="249" formatCode="#,##0.00__;[Red]\-#,##0.00__;"/>
    <numFmt numFmtId="250" formatCode="#,##0.00_ ;[Red]\-#,##0.00\ "/>
    <numFmt numFmtId="251" formatCode="#,##0.0_р_."/>
    <numFmt numFmtId="252" formatCode="#,##0.000"/>
    <numFmt numFmtId="253" formatCode="#,##0.0000"/>
    <numFmt numFmtId="254" formatCode="0.000"/>
  </numFmts>
  <fonts count="1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7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42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1" fillId="2" borderId="0">
      <alignment horizontal="centerContinuous" vertical="center"/>
      <protection/>
    </xf>
    <xf numFmtId="0" fontId="12" fillId="0" borderId="0">
      <alignment/>
      <protection/>
    </xf>
    <xf numFmtId="0" fontId="12" fillId="0" borderId="0" applyFont="0" applyFill="0" applyBorder="0" applyAlignment="0" applyProtection="0"/>
    <xf numFmtId="0" fontId="13" fillId="0" borderId="0" applyFont="0" applyFill="0" applyBorder="0" applyAlignment="0">
      <protection/>
    </xf>
    <xf numFmtId="170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3" fontId="14" fillId="0" borderId="0">
      <alignment/>
      <protection locked="0"/>
    </xf>
    <xf numFmtId="0" fontId="15" fillId="0" borderId="0">
      <alignment/>
      <protection/>
    </xf>
    <xf numFmtId="0" fontId="16" fillId="0" borderId="0">
      <alignment/>
      <protection/>
    </xf>
    <xf numFmtId="173" fontId="17" fillId="0" borderId="0">
      <alignment/>
      <protection locked="0"/>
    </xf>
    <xf numFmtId="0" fontId="15" fillId="0" borderId="0">
      <alignment/>
      <protection/>
    </xf>
    <xf numFmtId="173" fontId="17" fillId="0" borderId="0">
      <alignment/>
      <protection locked="0"/>
    </xf>
    <xf numFmtId="0" fontId="16" fillId="0" borderId="0">
      <alignment/>
      <protection/>
    </xf>
    <xf numFmtId="173" fontId="17" fillId="0" borderId="0">
      <alignment/>
      <protection locked="0"/>
    </xf>
    <xf numFmtId="173" fontId="17" fillId="0" borderId="0">
      <alignment/>
      <protection locked="0"/>
    </xf>
    <xf numFmtId="0" fontId="3" fillId="0" borderId="0" applyNumberFormat="0" applyProtection="0">
      <alignment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>
      <alignment/>
      <protection/>
    </xf>
    <xf numFmtId="174" fontId="3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 applyAlignment="0">
      <protection/>
    </xf>
    <xf numFmtId="0" fontId="15" fillId="0" borderId="0">
      <alignment/>
      <protection/>
    </xf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2" fillId="0" borderId="0" applyFont="0" applyFill="0" applyBorder="0" applyAlignment="0" applyProtection="0"/>
    <xf numFmtId="0" fontId="13" fillId="0" borderId="0">
      <alignment/>
      <protection/>
    </xf>
    <xf numFmtId="0" fontId="23" fillId="0" borderId="1">
      <alignment/>
      <protection locked="0"/>
    </xf>
    <xf numFmtId="0" fontId="4" fillId="0" borderId="0">
      <alignment/>
      <protection/>
    </xf>
    <xf numFmtId="0" fontId="2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/>
      <protection/>
    </xf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180" fontId="29" fillId="0" borderId="0" applyFont="0" applyFill="0" applyBorder="0" applyAlignment="0" applyProtection="0"/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/>
      <protection/>
    </xf>
    <xf numFmtId="0" fontId="29" fillId="0" borderId="0" applyFont="0" applyFill="0" applyBorder="0" applyAlignment="0" applyProtection="0"/>
    <xf numFmtId="0" fontId="4" fillId="0" borderId="0">
      <alignment/>
      <protection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180" fontId="29" fillId="0" borderId="0" applyFon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29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0" fontId="29" fillId="0" borderId="0" applyFont="0" applyFill="0" applyBorder="0" applyAlignment="0" applyProtection="0"/>
    <xf numFmtId="0" fontId="4" fillId="0" borderId="0">
      <alignment/>
      <protection/>
    </xf>
    <xf numFmtId="0" fontId="24" fillId="0" borderId="0" applyFont="0" applyFill="0" applyBorder="0" applyAlignment="0" applyProtection="0"/>
    <xf numFmtId="0" fontId="4" fillId="0" borderId="0">
      <alignment/>
      <protection/>
    </xf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82" fontId="33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33" fillId="0" borderId="0">
      <alignment/>
      <protection/>
    </xf>
    <xf numFmtId="0" fontId="23" fillId="0" borderId="0">
      <alignment/>
      <protection locked="0"/>
    </xf>
    <xf numFmtId="0" fontId="23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34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4" fillId="0" borderId="1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3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0" fontId="23" fillId="0" borderId="0">
      <alignment/>
      <protection locked="0"/>
    </xf>
    <xf numFmtId="0" fontId="23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4" fontId="36" fillId="0" borderId="0">
      <alignment/>
      <protection locked="0"/>
    </xf>
    <xf numFmtId="173" fontId="36" fillId="0" borderId="1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5" fontId="36" fillId="0" borderId="0">
      <alignment/>
      <protection locked="0"/>
    </xf>
    <xf numFmtId="186" fontId="36" fillId="0" borderId="0">
      <alignment/>
      <protection locked="0"/>
    </xf>
    <xf numFmtId="187" fontId="36" fillId="0" borderId="0">
      <alignment/>
      <protection locked="0"/>
    </xf>
    <xf numFmtId="173" fontId="37" fillId="0" borderId="0">
      <alignment/>
      <protection locked="0"/>
    </xf>
    <xf numFmtId="173" fontId="38" fillId="0" borderId="0">
      <alignment/>
      <protection locked="0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9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1" fillId="0" borderId="0">
      <alignment/>
      <protection/>
    </xf>
    <xf numFmtId="0" fontId="29" fillId="0" borderId="0">
      <alignment/>
      <protection/>
    </xf>
    <xf numFmtId="190" fontId="33" fillId="0" borderId="0" applyFont="0" applyFill="0" applyBorder="0" applyAlignment="0" applyProtection="0"/>
    <xf numFmtId="191" fontId="3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2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2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2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2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2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16" borderId="0" applyNumberFormat="0" applyBorder="0" applyAlignment="0" applyProtection="0"/>
    <xf numFmtId="0" fontId="43" fillId="18" borderId="0" applyNumberFormat="0" applyBorder="0" applyAlignment="0" applyProtection="0"/>
    <xf numFmtId="0" fontId="43" fillId="20" borderId="0" applyNumberFormat="0" applyBorder="0" applyAlignment="0" applyProtection="0"/>
    <xf numFmtId="0" fontId="43" fillId="9" borderId="0" applyNumberFormat="0" applyBorder="0" applyAlignment="0" applyProtection="0"/>
    <xf numFmtId="0" fontId="43" fillId="16" borderId="0" applyNumberFormat="0" applyBorder="0" applyAlignment="0" applyProtection="0"/>
    <xf numFmtId="0" fontId="43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5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3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5" fillId="32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8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5" fillId="13" borderId="0" applyNumberFormat="0" applyBorder="0" applyAlignment="0" applyProtection="0"/>
    <xf numFmtId="0" fontId="44" fillId="30" borderId="0" applyNumberFormat="0" applyBorder="0" applyAlignment="0" applyProtection="0"/>
    <xf numFmtId="0" fontId="44" fillId="30" borderId="0" applyNumberFormat="0" applyBorder="0" applyAlignment="0" applyProtection="0"/>
    <xf numFmtId="0" fontId="46" fillId="24" borderId="0" applyNumberFormat="0" applyBorder="0" applyAlignment="0" applyProtection="0"/>
    <xf numFmtId="0" fontId="46" fillId="18" borderId="0" applyNumberFormat="0" applyBorder="0" applyAlignment="0" applyProtection="0"/>
    <xf numFmtId="0" fontId="46" fillId="20" borderId="0" applyNumberFormat="0" applyBorder="0" applyAlignment="0" applyProtection="0"/>
    <xf numFmtId="0" fontId="46" fillId="26" borderId="0" applyNumberFormat="0" applyBorder="0" applyAlignment="0" applyProtection="0"/>
    <xf numFmtId="0" fontId="46" fillId="28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91" fontId="47" fillId="0" borderId="0" applyFont="0" applyFill="0" applyBorder="0" applyAlignment="0" applyProtection="0"/>
    <xf numFmtId="191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53" fillId="0" borderId="0">
      <alignment/>
      <protection locked="0"/>
    </xf>
    <xf numFmtId="173" fontId="53" fillId="0" borderId="0">
      <alignment/>
      <protection locked="0"/>
    </xf>
    <xf numFmtId="173" fontId="5" fillId="0" borderId="0">
      <alignment/>
      <protection locked="0"/>
    </xf>
    <xf numFmtId="192" fontId="50" fillId="0" borderId="0" applyFont="0" applyFill="0" applyBorder="0" applyAlignment="0" applyProtection="0"/>
    <xf numFmtId="0" fontId="4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4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44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4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4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193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59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4" fontId="59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59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59" fillId="0" borderId="0" applyFont="0" applyFill="0" applyBorder="0" applyAlignment="0" applyProtection="0"/>
    <xf numFmtId="194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59" fillId="0" borderId="0" applyFont="0" applyFill="0" applyBorder="0" applyAlignment="0" applyProtection="0"/>
    <xf numFmtId="195" fontId="60" fillId="0" borderId="0" applyFont="0" applyFill="0" applyBorder="0" applyAlignment="0" applyProtection="0"/>
    <xf numFmtId="194" fontId="59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59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59" fillId="0" borderId="0" applyFont="0" applyFill="0" applyBorder="0" applyAlignment="0" applyProtection="0"/>
    <xf numFmtId="194" fontId="60" fillId="0" borderId="0" applyFont="0" applyFill="0" applyBorder="0" applyAlignment="0" applyProtection="0"/>
    <xf numFmtId="194" fontId="59" fillId="0" borderId="0" applyFont="0" applyFill="0" applyBorder="0" applyAlignment="0" applyProtection="0"/>
    <xf numFmtId="194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2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2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55" fillId="0" borderId="0" applyFont="0" applyFill="0" applyBorder="0" applyAlignment="0" applyProtection="0"/>
    <xf numFmtId="189" fontId="48" fillId="0" borderId="0" applyFont="0" applyFill="0" applyBorder="0" applyAlignment="0" applyProtection="0"/>
    <xf numFmtId="189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194" fontId="48" fillId="0" borderId="0" applyFont="0" applyFill="0" applyBorder="0" applyAlignment="0" applyProtection="0"/>
    <xf numFmtId="194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183" fontId="47" fillId="0" borderId="0" applyFont="0" applyFill="0" applyBorder="0" applyAlignment="0" applyProtection="0"/>
    <xf numFmtId="183" fontId="4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197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59" fillId="0" borderId="0" applyFont="0" applyFill="0" applyBorder="0" applyAlignment="0" applyProtection="0"/>
    <xf numFmtId="199" fontId="60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60" fillId="0" borderId="0" applyFont="0" applyFill="0" applyBorder="0" applyAlignment="0" applyProtection="0"/>
    <xf numFmtId="198" fontId="59" fillId="0" borderId="0" applyFont="0" applyFill="0" applyBorder="0" applyAlignment="0" applyProtection="0"/>
    <xf numFmtId="198" fontId="6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6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2" fillId="0" borderId="0" applyFont="0" applyFill="0" applyBorder="0" applyAlignment="0" applyProtection="0"/>
    <xf numFmtId="193" fontId="61" fillId="0" borderId="0" applyFont="0" applyFill="0" applyBorder="0" applyAlignment="0" applyProtection="0"/>
    <xf numFmtId="193" fontId="62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55" fillId="0" borderId="0" applyFont="0" applyFill="0" applyBorder="0" applyAlignment="0" applyProtection="0"/>
    <xf numFmtId="188" fontId="48" fillId="0" borderId="0" applyFont="0" applyFill="0" applyBorder="0" applyAlignment="0" applyProtection="0"/>
    <xf numFmtId="18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198" fontId="48" fillId="0" borderId="0" applyFont="0" applyFill="0" applyBorder="0" applyAlignment="0" applyProtection="0"/>
    <xf numFmtId="198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200" fontId="3" fillId="0" borderId="0" applyFont="0" applyFill="0" applyBorder="0" applyAlignment="0" applyProtection="0"/>
    <xf numFmtId="201" fontId="3" fillId="0" borderId="0" applyFont="0" applyFill="0" applyBorder="0" applyAlignment="0" applyProtection="0"/>
    <xf numFmtId="0" fontId="65" fillId="0" borderId="0">
      <alignment/>
      <protection/>
    </xf>
    <xf numFmtId="0" fontId="66" fillId="0" borderId="0">
      <alignment/>
      <protection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202" fontId="58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58" fillId="0" borderId="0" applyFont="0" applyFill="0" applyBorder="0" applyAlignment="0" applyProtection="0"/>
    <xf numFmtId="0" fontId="7" fillId="0" borderId="0">
      <alignment/>
      <protection/>
    </xf>
    <xf numFmtId="0" fontId="67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0" fontId="68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69" fillId="0" borderId="2">
      <alignment/>
      <protection/>
    </xf>
    <xf numFmtId="204" fontId="4" fillId="0" borderId="2">
      <alignment/>
      <protection/>
    </xf>
    <xf numFmtId="204" fontId="4" fillId="0" borderId="2">
      <alignment/>
      <protection/>
    </xf>
    <xf numFmtId="204" fontId="4" fillId="0" borderId="2">
      <alignment/>
      <protection/>
    </xf>
    <xf numFmtId="0" fontId="69" fillId="0" borderId="2" applyNumberFormat="0">
      <alignment horizontal="center"/>
      <protection/>
    </xf>
    <xf numFmtId="38" fontId="69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69" fillId="0" borderId="2" applyNumberFormat="0">
      <alignment/>
      <protection/>
    </xf>
    <xf numFmtId="0" fontId="4" fillId="0" borderId="2" applyNumberFormat="0">
      <alignment horizontal="right"/>
      <protection/>
    </xf>
    <xf numFmtId="0" fontId="70" fillId="0" borderId="0" applyNumberFormat="0" applyFill="0" applyBorder="0" applyProtection="0">
      <alignment horizontal="left"/>
    </xf>
    <xf numFmtId="0" fontId="29" fillId="0" borderId="0" applyFont="0" applyFill="0" applyBorder="0" applyAlignment="0" applyProtection="0"/>
    <xf numFmtId="0" fontId="71" fillId="0" borderId="0">
      <alignment/>
      <protection/>
    </xf>
    <xf numFmtId="0" fontId="55" fillId="0" borderId="0">
      <alignment/>
      <protection/>
    </xf>
    <xf numFmtId="0" fontId="58" fillId="0" borderId="0">
      <alignment/>
      <protection/>
    </xf>
    <xf numFmtId="203" fontId="4" fillId="0" borderId="0" applyFill="0" applyBorder="0" applyAlignment="0">
      <protection/>
    </xf>
    <xf numFmtId="203" fontId="4" fillId="0" borderId="0" applyFill="0" applyBorder="0" applyAlignment="0">
      <protection/>
    </xf>
    <xf numFmtId="205" fontId="4" fillId="0" borderId="0" applyFill="0" applyBorder="0" applyAlignment="0">
      <protection/>
    </xf>
    <xf numFmtId="205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3" fontId="4" fillId="0" borderId="0" applyFill="0" applyBorder="0" applyAlignment="0">
      <protection/>
    </xf>
    <xf numFmtId="203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10" fontId="5" fillId="0" borderId="0" applyFill="0" applyBorder="0" applyAlignment="0">
      <protection/>
    </xf>
    <xf numFmtId="0" fontId="72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3" fillId="51" borderId="3" applyNumberFormat="0" applyAlignment="0" applyProtection="0"/>
    <xf numFmtId="0" fontId="73" fillId="51" borderId="3" applyNumberFormat="0" applyAlignment="0" applyProtection="0"/>
    <xf numFmtId="0" fontId="73" fillId="51" borderId="3" applyNumberFormat="0" applyAlignment="0" applyProtection="0"/>
    <xf numFmtId="0" fontId="74" fillId="0" borderId="0">
      <alignment/>
      <protection/>
    </xf>
    <xf numFmtId="0" fontId="75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5" fillId="40" borderId="5" applyNumberFormat="0" applyAlignment="0" applyProtection="0"/>
    <xf numFmtId="0" fontId="75" fillId="40" borderId="5" applyNumberFormat="0" applyAlignment="0" applyProtection="0"/>
    <xf numFmtId="0" fontId="75" fillId="40" borderId="5" applyNumberFormat="0" applyAlignment="0" applyProtection="0"/>
    <xf numFmtId="0" fontId="76" fillId="0" borderId="0" applyNumberFormat="0" applyFill="0" applyBorder="0" applyProtection="0">
      <alignment horizontal="right"/>
    </xf>
    <xf numFmtId="211" fontId="4" fillId="0" borderId="0" applyFill="0" applyBorder="0" applyAlignment="0" applyProtection="0"/>
    <xf numFmtId="212" fontId="4" fillId="0" borderId="0">
      <alignment/>
      <protection/>
    </xf>
    <xf numFmtId="212" fontId="4" fillId="0" borderId="0">
      <alignment/>
      <protection/>
    </xf>
    <xf numFmtId="212" fontId="4" fillId="0" borderId="0">
      <alignment/>
      <protection/>
    </xf>
    <xf numFmtId="212" fontId="4" fillId="0" borderId="0">
      <alignment/>
      <protection/>
    </xf>
    <xf numFmtId="212" fontId="4" fillId="0" borderId="0">
      <alignment/>
      <protection/>
    </xf>
    <xf numFmtId="212" fontId="4" fillId="0" borderId="0">
      <alignment/>
      <protection/>
    </xf>
    <xf numFmtId="212" fontId="4" fillId="0" borderId="0">
      <alignment/>
      <protection/>
    </xf>
    <xf numFmtId="212" fontId="4" fillId="0" borderId="0">
      <alignment/>
      <protection/>
    </xf>
    <xf numFmtId="212" fontId="4" fillId="0" borderId="0">
      <alignment/>
      <protection/>
    </xf>
    <xf numFmtId="212" fontId="4" fillId="0" borderId="0">
      <alignment/>
      <protection/>
    </xf>
    <xf numFmtId="212" fontId="4" fillId="0" borderId="0">
      <alignment/>
      <protection/>
    </xf>
    <xf numFmtId="212" fontId="4" fillId="0" borderId="0">
      <alignment/>
      <protection/>
    </xf>
    <xf numFmtId="212" fontId="4" fillId="0" borderId="0">
      <alignment/>
      <protection/>
    </xf>
    <xf numFmtId="212" fontId="4" fillId="0" borderId="0">
      <alignment/>
      <protection/>
    </xf>
    <xf numFmtId="212" fontId="4" fillId="0" borderId="0">
      <alignment/>
      <protection/>
    </xf>
    <xf numFmtId="212" fontId="4" fillId="0" borderId="0">
      <alignment/>
      <protection/>
    </xf>
    <xf numFmtId="0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3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29" fillId="0" borderId="0" applyFont="0" applyFill="0" applyBorder="0" applyAlignment="0" applyProtection="0"/>
    <xf numFmtId="210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29" fillId="0" borderId="0" applyFont="0" applyFill="0" applyBorder="0" applyAlignment="0" applyProtection="0"/>
    <xf numFmtId="3" fontId="3" fillId="0" borderId="0" applyFont="0" applyFill="0" applyBorder="0" applyAlignment="0" applyProtection="0"/>
    <xf numFmtId="21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7" fillId="0" borderId="0">
      <alignment/>
      <protection/>
    </xf>
    <xf numFmtId="215" fontId="4" fillId="32" borderId="0" applyFont="0" applyBorder="0">
      <alignment/>
      <protection/>
    </xf>
    <xf numFmtId="215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8" fillId="0" borderId="0" applyFill="0" applyBorder="0" applyAlignment="0">
      <protection/>
    </xf>
    <xf numFmtId="15" fontId="79" fillId="0" borderId="0">
      <alignment/>
      <protection/>
    </xf>
    <xf numFmtId="216" fontId="4" fillId="0" borderId="0" applyFont="0" applyFill="0" applyBorder="0" applyAlignment="0" applyProtection="0"/>
    <xf numFmtId="217" fontId="4" fillId="0" borderId="0" applyFont="0" applyFill="0" applyBorder="0" applyAlignment="0" applyProtection="0"/>
    <xf numFmtId="0" fontId="80" fillId="0" borderId="0">
      <alignment/>
      <protection/>
    </xf>
    <xf numFmtId="0" fontId="81" fillId="0" borderId="0" applyNumberFormat="0" applyFill="0" applyBorder="0" applyProtection="0">
      <alignment horizontal="left"/>
    </xf>
    <xf numFmtId="0" fontId="82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2" fillId="53" borderId="0" applyNumberFormat="0" applyBorder="0" applyAlignment="0" applyProtection="0"/>
    <xf numFmtId="0" fontId="82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2" fillId="54" borderId="0" applyNumberFormat="0" applyBorder="0" applyAlignment="0" applyProtection="0"/>
    <xf numFmtId="0" fontId="82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2" fillId="55" borderId="0" applyNumberFormat="0" applyBorder="0" applyAlignment="0" applyProtection="0"/>
    <xf numFmtId="213" fontId="4" fillId="0" borderId="0" applyFill="0" applyBorder="0" applyAlignment="0">
      <protection/>
    </xf>
    <xf numFmtId="213" fontId="4" fillId="0" borderId="0" applyFill="0" applyBorder="0" applyAlignment="0">
      <protection/>
    </xf>
    <xf numFmtId="210" fontId="5" fillId="0" borderId="0" applyFill="0" applyBorder="0" applyAlignment="0">
      <protection/>
    </xf>
    <xf numFmtId="213" fontId="4" fillId="0" borderId="0" applyFill="0" applyBorder="0" applyAlignment="0">
      <protection/>
    </xf>
    <xf numFmtId="213" fontId="4" fillId="0" borderId="0" applyFill="0" applyBorder="0" applyAlignment="0">
      <protection/>
    </xf>
    <xf numFmtId="218" fontId="5" fillId="0" borderId="0" applyFill="0" applyBorder="0" applyAlignment="0">
      <protection/>
    </xf>
    <xf numFmtId="210" fontId="5" fillId="0" borderId="0" applyFill="0" applyBorder="0" applyAlignment="0">
      <protection/>
    </xf>
    <xf numFmtId="0" fontId="83" fillId="0" borderId="0" applyNumberFormat="0" applyFill="0" applyBorder="0" applyProtection="0">
      <alignment horizontal="right"/>
    </xf>
    <xf numFmtId="219" fontId="3" fillId="0" borderId="0" applyFont="0" applyFill="0" applyBorder="0" applyAlignment="0" applyProtection="0"/>
    <xf numFmtId="220" fontId="4" fillId="0" borderId="0" applyFill="0" applyBorder="0" applyAlignment="0" applyProtection="0"/>
    <xf numFmtId="0" fontId="84" fillId="0" borderId="0" applyNumberFormat="0" applyFill="0" applyBorder="0" applyAlignment="0" applyProtection="0"/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85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34" fillId="0" borderId="0">
      <alignment/>
      <protection locked="0"/>
    </xf>
    <xf numFmtId="165" fontId="86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7" fillId="0" borderId="0" applyNumberFormat="0" applyFill="0" applyBorder="0" applyProtection="0">
      <alignment horizontal="right"/>
    </xf>
    <xf numFmtId="0" fontId="88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38" fontId="6" fillId="32" borderId="0" applyNumberFormat="0" applyBorder="0" applyAlignment="0" applyProtection="0"/>
    <xf numFmtId="0" fontId="89" fillId="0" borderId="0">
      <alignment horizontal="left"/>
      <protection/>
    </xf>
    <xf numFmtId="0" fontId="90" fillId="0" borderId="6" applyNumberFormat="0" applyAlignment="0" applyProtection="0"/>
    <xf numFmtId="0" fontId="90" fillId="0" borderId="7">
      <alignment horizontal="left" vertical="center"/>
      <protection/>
    </xf>
    <xf numFmtId="0" fontId="91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3" fillId="0" borderId="9" applyNumberFormat="0" applyFill="0" applyAlignment="0" applyProtection="0"/>
    <xf numFmtId="0" fontId="94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96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7" fillId="0" borderId="12" applyNumberFormat="0" applyFill="0" applyAlignment="0" applyProtection="0"/>
    <xf numFmtId="0" fontId="9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3" fontId="53" fillId="0" borderId="0">
      <alignment/>
      <protection locked="0"/>
    </xf>
    <xf numFmtId="0" fontId="99" fillId="0" borderId="0">
      <alignment/>
      <protection/>
    </xf>
    <xf numFmtId="173" fontId="100" fillId="0" borderId="0">
      <alignment/>
      <protection locked="0"/>
    </xf>
    <xf numFmtId="0" fontId="3" fillId="0" borderId="0">
      <alignment/>
      <protection/>
    </xf>
    <xf numFmtId="0" fontId="8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1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1" fillId="47" borderId="3" applyNumberFormat="0" applyAlignment="0" applyProtection="0"/>
    <xf numFmtId="0" fontId="101" fillId="47" borderId="3" applyNumberFormat="0" applyAlignment="0" applyProtection="0"/>
    <xf numFmtId="0" fontId="101" fillId="47" borderId="3" applyNumberFormat="0" applyAlignment="0" applyProtection="0"/>
    <xf numFmtId="0" fontId="102" fillId="0" borderId="0" applyNumberFormat="0" applyFill="0" applyBorder="0" applyProtection="0">
      <alignment horizontal="left"/>
    </xf>
    <xf numFmtId="0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13" fontId="4" fillId="0" borderId="0" applyFill="0" applyBorder="0" applyAlignment="0">
      <protection/>
    </xf>
    <xf numFmtId="213" fontId="4" fillId="0" borderId="0" applyFill="0" applyBorder="0" applyAlignment="0">
      <protection/>
    </xf>
    <xf numFmtId="210" fontId="5" fillId="0" borderId="0" applyFill="0" applyBorder="0" applyAlignment="0">
      <protection/>
    </xf>
    <xf numFmtId="213" fontId="4" fillId="0" borderId="0" applyFill="0" applyBorder="0" applyAlignment="0">
      <protection/>
    </xf>
    <xf numFmtId="213" fontId="4" fillId="0" borderId="0" applyFill="0" applyBorder="0" applyAlignment="0">
      <protection/>
    </xf>
    <xf numFmtId="218" fontId="5" fillId="0" borderId="0" applyFill="0" applyBorder="0" applyAlignment="0">
      <protection/>
    </xf>
    <xf numFmtId="210" fontId="5" fillId="0" borderId="0" applyFill="0" applyBorder="0" applyAlignment="0">
      <protection/>
    </xf>
    <xf numFmtId="0" fontId="103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0" fontId="105" fillId="0" borderId="16">
      <alignment/>
      <protection/>
    </xf>
    <xf numFmtId="221" fontId="79" fillId="0" borderId="0" applyFont="0" applyFill="0" applyBorder="0" applyAlignment="0" applyProtection="0"/>
    <xf numFmtId="222" fontId="79" fillId="0" borderId="0" applyFont="0" applyFill="0" applyBorder="0" applyAlignment="0" applyProtection="0"/>
    <xf numFmtId="211" fontId="106" fillId="0" borderId="0" applyFill="0" applyBorder="0">
      <alignment/>
      <protection/>
    </xf>
    <xf numFmtId="0" fontId="107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107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6" fillId="0" borderId="0">
      <alignment/>
      <protection/>
    </xf>
    <xf numFmtId="223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9" fontId="108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173" fontId="53" fillId="0" borderId="0">
      <alignment/>
      <protection locked="0"/>
    </xf>
    <xf numFmtId="173" fontId="53" fillId="0" borderId="0">
      <alignment/>
      <protection locked="0"/>
    </xf>
    <xf numFmtId="202" fontId="50" fillId="0" borderId="0" applyFont="0" applyFill="0" applyBorder="0" applyAlignment="0" applyProtection="0"/>
    <xf numFmtId="173" fontId="5" fillId="0" borderId="0">
      <alignment/>
      <protection locked="0"/>
    </xf>
    <xf numFmtId="173" fontId="5" fillId="0" borderId="0">
      <alignment/>
      <protection locked="0"/>
    </xf>
    <xf numFmtId="203" fontId="50" fillId="0" borderId="0" applyFont="0" applyFill="0" applyBorder="0" applyAlignment="0" applyProtection="0"/>
    <xf numFmtId="173" fontId="5" fillId="0" borderId="0">
      <alignment/>
      <protection locked="0"/>
    </xf>
    <xf numFmtId="0" fontId="81" fillId="0" borderId="0" applyNumberFormat="0" applyFill="0" applyBorder="0" applyProtection="0">
      <alignment horizontal="left"/>
    </xf>
    <xf numFmtId="0" fontId="109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09" fillId="51" borderId="18" applyNumberFormat="0" applyAlignment="0" applyProtection="0"/>
    <xf numFmtId="0" fontId="109" fillId="51" borderId="18" applyNumberFormat="0" applyAlignment="0" applyProtection="0"/>
    <xf numFmtId="0" fontId="109" fillId="51" borderId="18" applyNumberFormat="0" applyAlignment="0" applyProtection="0"/>
    <xf numFmtId="10" fontId="4" fillId="0" borderId="0" applyFill="0" applyBorder="0" applyAlignment="0" applyProtection="0"/>
    <xf numFmtId="222" fontId="5" fillId="0" borderId="0" applyFont="0" applyFill="0" applyBorder="0" applyAlignment="0" applyProtection="0"/>
    <xf numFmtId="226" fontId="4" fillId="0" borderId="0" applyFont="0" applyFill="0" applyBorder="0" applyAlignment="0" applyProtection="0"/>
    <xf numFmtId="22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0" fillId="0" borderId="0" applyNumberFormat="0" applyFill="0" applyBorder="0" applyProtection="0">
      <alignment horizontal="right"/>
    </xf>
    <xf numFmtId="213" fontId="4" fillId="0" borderId="0" applyFill="0" applyBorder="0" applyAlignment="0">
      <protection/>
    </xf>
    <xf numFmtId="213" fontId="4" fillId="0" borderId="0" applyFill="0" applyBorder="0" applyAlignment="0">
      <protection/>
    </xf>
    <xf numFmtId="210" fontId="5" fillId="0" borderId="0" applyFill="0" applyBorder="0" applyAlignment="0">
      <protection/>
    </xf>
    <xf numFmtId="213" fontId="4" fillId="0" borderId="0" applyFill="0" applyBorder="0" applyAlignment="0">
      <protection/>
    </xf>
    <xf numFmtId="213" fontId="4" fillId="0" borderId="0" applyFill="0" applyBorder="0" applyAlignment="0">
      <protection/>
    </xf>
    <xf numFmtId="218" fontId="5" fillId="0" borderId="0" applyFill="0" applyBorder="0" applyAlignment="0">
      <protection/>
    </xf>
    <xf numFmtId="210" fontId="5" fillId="0" borderId="0" applyFill="0" applyBorder="0" applyAlignment="0">
      <protection/>
    </xf>
    <xf numFmtId="4" fontId="111" fillId="0" borderId="0" applyFont="0" applyFill="0" applyBorder="0" applyProtection="0">
      <alignment horizontal="right"/>
    </xf>
    <xf numFmtId="0" fontId="79" fillId="0" borderId="0" applyNumberFormat="0" applyFont="0" applyFill="0" applyBorder="0" applyAlignment="0" applyProtection="0"/>
    <xf numFmtId="15" fontId="79" fillId="0" borderId="0" applyFont="0" applyFill="0" applyBorder="0" applyAlignment="0" applyProtection="0"/>
    <xf numFmtId="4" fontId="79" fillId="0" borderId="0" applyFont="0" applyFill="0" applyBorder="0" applyAlignment="0" applyProtection="0"/>
    <xf numFmtId="0" fontId="112" fillId="0" borderId="16">
      <alignment horizontal="center"/>
      <protection/>
    </xf>
    <xf numFmtId="3" fontId="79" fillId="0" borderId="0" applyFont="0" applyFill="0" applyBorder="0" applyAlignment="0" applyProtection="0"/>
    <xf numFmtId="0" fontId="79" fillId="60" borderId="0" applyNumberFormat="0" applyFont="0" applyBorder="0" applyAlignment="0" applyProtection="0"/>
    <xf numFmtId="0" fontId="80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8" fillId="2" borderId="0">
      <alignment horizontal="left" vertical="top"/>
      <protection/>
    </xf>
    <xf numFmtId="0" fontId="113" fillId="2" borderId="0">
      <alignment horizontal="center" vertical="center"/>
      <protection/>
    </xf>
    <xf numFmtId="0" fontId="114" fillId="2" borderId="0">
      <alignment horizontal="right" vertical="center"/>
      <protection/>
    </xf>
    <xf numFmtId="0" fontId="114" fillId="2" borderId="0">
      <alignment horizontal="right" vertical="center"/>
      <protection/>
    </xf>
    <xf numFmtId="0" fontId="115" fillId="2" borderId="0">
      <alignment horizontal="center" vertical="top"/>
      <protection/>
    </xf>
    <xf numFmtId="0" fontId="115" fillId="2" borderId="0">
      <alignment horizontal="center" vertical="top"/>
      <protection/>
    </xf>
    <xf numFmtId="0" fontId="115" fillId="2" borderId="0">
      <alignment horizontal="center" vertical="top"/>
      <protection/>
    </xf>
    <xf numFmtId="0" fontId="115" fillId="2" borderId="0">
      <alignment horizontal="left" vertical="top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4" fillId="2" borderId="0">
      <alignment horizontal="left" vertical="center"/>
      <protection/>
    </xf>
    <xf numFmtId="0" fontId="114" fillId="2" borderId="0">
      <alignment horizontal="right" vertical="center"/>
      <protection/>
    </xf>
    <xf numFmtId="0" fontId="116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22" fontId="79" fillId="0" borderId="0">
      <alignment horizontal="center"/>
      <protection/>
    </xf>
    <xf numFmtId="0" fontId="105" fillId="0" borderId="0">
      <alignment/>
      <protection/>
    </xf>
    <xf numFmtId="49" fontId="78" fillId="0" borderId="0" applyFill="0" applyBorder="0" applyAlignment="0">
      <protection/>
    </xf>
    <xf numFmtId="227" fontId="5" fillId="0" borderId="0" applyFill="0" applyBorder="0" applyAlignment="0">
      <protection/>
    </xf>
    <xf numFmtId="227" fontId="4" fillId="0" borderId="0" applyFill="0" applyBorder="0" applyAlignment="0">
      <protection/>
    </xf>
    <xf numFmtId="227" fontId="4" fillId="0" borderId="0" applyFill="0" applyBorder="0" applyAlignment="0">
      <protection/>
    </xf>
    <xf numFmtId="0" fontId="118" fillId="0" borderId="0" applyNumberFormat="0" applyFill="0" applyBorder="0" applyAlignment="0" applyProtection="0"/>
    <xf numFmtId="0" fontId="82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2" fillId="0" borderId="22" applyNumberFormat="0" applyFill="0" applyAlignment="0" applyProtection="0"/>
    <xf numFmtId="0" fontId="82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70" fillId="61" borderId="23" applyNumberFormat="0" applyAlignment="0" applyProtection="0"/>
    <xf numFmtId="0" fontId="120" fillId="0" borderId="0" applyNumberFormat="0" applyFill="0" applyBorder="0" applyProtection="0">
      <alignment horizontal="right"/>
    </xf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228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157" fillId="62" borderId="0" applyNumberFormat="0" applyBorder="0" applyAlignment="0" applyProtection="0"/>
    <xf numFmtId="0" fontId="44" fillId="33" borderId="0" applyNumberFormat="0" applyBorder="0" applyAlignment="0" applyProtection="0"/>
    <xf numFmtId="0" fontId="44" fillId="33" borderId="0" applyNumberFormat="0" applyBorder="0" applyAlignment="0" applyProtection="0"/>
    <xf numFmtId="0" fontId="157" fillId="6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157" fillId="64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57" fillId="6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157" fillId="66" borderId="0" applyNumberFormat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157" fillId="67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79" fillId="0" borderId="0">
      <alignment/>
      <protection/>
    </xf>
    <xf numFmtId="0" fontId="122" fillId="13" borderId="3" applyNumberFormat="0" applyAlignment="0" applyProtection="0"/>
    <xf numFmtId="0" fontId="158" fillId="68" borderId="24" applyNumberFormat="0" applyAlignment="0" applyProtection="0"/>
    <xf numFmtId="0" fontId="101" fillId="13" borderId="3" applyNumberFormat="0" applyAlignment="0" applyProtection="0"/>
    <xf numFmtId="0" fontId="101" fillId="13" borderId="3" applyNumberFormat="0" applyAlignment="0" applyProtection="0"/>
    <xf numFmtId="0" fontId="159" fillId="69" borderId="25" applyNumberFormat="0" applyAlignment="0" applyProtection="0"/>
    <xf numFmtId="0" fontId="109" fillId="32" borderId="18" applyNumberFormat="0" applyAlignment="0" applyProtection="0"/>
    <xf numFmtId="0" fontId="109" fillId="32" borderId="18" applyNumberFormat="0" applyAlignment="0" applyProtection="0"/>
    <xf numFmtId="0" fontId="160" fillId="69" borderId="24" applyNumberFormat="0" applyAlignment="0" applyProtection="0"/>
    <xf numFmtId="0" fontId="72" fillId="32" borderId="3" applyNumberFormat="0" applyAlignment="0" applyProtection="0"/>
    <xf numFmtId="0" fontId="72" fillId="32" borderId="3" applyNumberFormat="0" applyAlignment="0" applyProtection="0"/>
    <xf numFmtId="0" fontId="16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30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1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2" fontId="123" fillId="0" borderId="0" applyFont="0" applyFill="0" applyBorder="0" applyAlignment="0" applyProtection="0"/>
    <xf numFmtId="203" fontId="108" fillId="0" borderId="0" applyFont="0" applyFill="0" applyBorder="0" applyAlignment="0" applyProtection="0"/>
    <xf numFmtId="180" fontId="123" fillId="0" borderId="0" applyFont="0" applyFill="0" applyBorder="0" applyAlignment="0" applyProtection="0"/>
    <xf numFmtId="232" fontId="108" fillId="0" borderId="0" applyFont="0" applyFill="0" applyBorder="0" applyAlignment="0" applyProtection="0"/>
    <xf numFmtId="0" fontId="99" fillId="0" borderId="0">
      <alignment horizontal="center"/>
      <protection/>
    </xf>
    <xf numFmtId="0" fontId="99" fillId="0" borderId="0">
      <alignment horizontal="center"/>
      <protection/>
    </xf>
    <xf numFmtId="0" fontId="162" fillId="0" borderId="26" applyNumberFormat="0" applyFill="0" applyAlignment="0" applyProtection="0"/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163" fillId="0" borderId="27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164" fillId="0" borderId="28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16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8" fillId="0" borderId="0">
      <alignment/>
      <protection/>
    </xf>
    <xf numFmtId="0" fontId="165" fillId="0" borderId="29" applyNumberFormat="0" applyFill="0" applyAlignment="0" applyProtection="0"/>
    <xf numFmtId="0" fontId="82" fillId="0" borderId="20" applyNumberFormat="0" applyFill="0" applyAlignment="0" applyProtection="0"/>
    <xf numFmtId="0" fontId="82" fillId="0" borderId="20" applyNumberFormat="0" applyFill="0" applyAlignment="0" applyProtection="0"/>
    <xf numFmtId="0" fontId="166" fillId="70" borderId="30" applyNumberFormat="0" applyAlignment="0" applyProtection="0"/>
    <xf numFmtId="0" fontId="75" fillId="52" borderId="5" applyNumberFormat="0" applyAlignment="0" applyProtection="0"/>
    <xf numFmtId="0" fontId="75" fillId="52" borderId="5" applyNumberFormat="0" applyAlignment="0" applyProtection="0"/>
    <xf numFmtId="0" fontId="16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68" fillId="71" borderId="0" applyNumberFormat="0" applyBorder="0" applyAlignment="0" applyProtection="0"/>
    <xf numFmtId="0" fontId="107" fillId="58" borderId="0" applyNumberFormat="0" applyBorder="0" applyAlignment="0" applyProtection="0"/>
    <xf numFmtId="0" fontId="107" fillId="58" borderId="0" applyNumberFormat="0" applyBorder="0" applyAlignment="0" applyProtection="0"/>
    <xf numFmtId="40" fontId="65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124" fillId="0" borderId="0" applyFont="0" applyFill="0" applyBorder="0" applyAlignment="0" applyProtection="0"/>
    <xf numFmtId="0" fontId="3" fillId="0" borderId="0">
      <alignment/>
      <protection/>
    </xf>
    <xf numFmtId="0" fontId="10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5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5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69" fillId="0" borderId="0" applyNumberFormat="0" applyFill="0" applyBorder="0" applyAlignment="0" applyProtection="0"/>
    <xf numFmtId="0" fontId="170" fillId="72" borderId="0" applyNumberFormat="0" applyBorder="0" applyAlignment="0" applyProtection="0"/>
    <xf numFmtId="0" fontId="67" fillId="5" borderId="0" applyNumberFormat="0" applyBorder="0" applyAlignment="0" applyProtection="0"/>
    <xf numFmtId="0" fontId="67" fillId="5" borderId="0" applyNumberFormat="0" applyBorder="0" applyAlignment="0" applyProtection="0"/>
    <xf numFmtId="0" fontId="17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2" fillId="0" borderId="32" applyNumberFormat="0" applyFill="0" applyAlignment="0" applyProtection="0"/>
    <xf numFmtId="0" fontId="103" fillId="0" borderId="14" applyNumberFormat="0" applyFill="0" applyAlignment="0" applyProtection="0"/>
    <xf numFmtId="0" fontId="103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80" fillId="0" borderId="0" applyFont="0" applyFill="0" applyBorder="0" applyAlignment="0" applyProtection="0"/>
    <xf numFmtId="0" fontId="17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23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5" fontId="4" fillId="0" borderId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23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8" fontId="3" fillId="0" borderId="0" applyFont="0" applyFill="0" applyBorder="0" applyAlignment="0" applyProtection="0"/>
    <xf numFmtId="23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4" fillId="74" borderId="0" applyNumberFormat="0" applyBorder="0" applyAlignment="0" applyProtection="0"/>
    <xf numFmtId="0" fontId="88" fillId="7" borderId="0" applyNumberFormat="0" applyBorder="0" applyAlignment="0" applyProtection="0"/>
    <xf numFmtId="0" fontId="88" fillId="7" borderId="0" applyNumberFormat="0" applyBorder="0" applyAlignment="0" applyProtection="0"/>
    <xf numFmtId="0" fontId="23" fillId="0" borderId="0">
      <alignment/>
      <protection locked="0"/>
    </xf>
    <xf numFmtId="0" fontId="46" fillId="33" borderId="0" applyNumberFormat="0" applyBorder="0" applyAlignment="0" applyProtection="0"/>
    <xf numFmtId="0" fontId="46" fillId="37" borderId="0" applyNumberFormat="0" applyBorder="0" applyAlignment="0" applyProtection="0"/>
    <xf numFmtId="0" fontId="46" fillId="42" borderId="0" applyNumberFormat="0" applyBorder="0" applyAlignment="0" applyProtection="0"/>
    <xf numFmtId="0" fontId="46" fillId="26" borderId="0" applyNumberFormat="0" applyBorder="0" applyAlignment="0" applyProtection="0"/>
    <xf numFmtId="0" fontId="46" fillId="28" borderId="0" applyNumberFormat="0" applyBorder="0" applyAlignment="0" applyProtection="0"/>
    <xf numFmtId="0" fontId="46" fillId="46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52" borderId="5" applyNumberFormat="0" applyAlignment="0" applyProtection="0"/>
    <xf numFmtId="0" fontId="131" fillId="58" borderId="0" applyNumberFormat="0" applyBorder="0" applyAlignment="0" applyProtection="0"/>
    <xf numFmtId="0" fontId="4" fillId="56" borderId="17" applyNumberFormat="0" applyFont="0" applyAlignment="0" applyProtection="0"/>
    <xf numFmtId="0" fontId="132" fillId="0" borderId="14" applyNumberFormat="0" applyFill="0" applyAlignment="0" applyProtection="0"/>
    <xf numFmtId="2" fontId="133" fillId="0" borderId="0" applyFon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6" fillId="0" borderId="0" applyNumberFormat="0" applyFill="0" applyBorder="0" applyAlignment="0" applyProtection="0"/>
    <xf numFmtId="40" fontId="137" fillId="0" borderId="0" applyFont="0" applyFill="0" applyBorder="0" applyAlignment="0" applyProtection="0"/>
    <xf numFmtId="38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9" fontId="80" fillId="0" borderId="0" applyFont="0" applyFill="0" applyBorder="0" applyAlignment="0" applyProtection="0"/>
    <xf numFmtId="0" fontId="139" fillId="0" borderId="0">
      <alignment/>
      <protection/>
    </xf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181" fontId="29" fillId="0" borderId="0" applyFont="0" applyFill="0" applyBorder="0" applyAlignment="0" applyProtection="0"/>
    <xf numFmtId="239" fontId="29" fillId="0" borderId="0" applyFont="0" applyFill="0" applyBorder="0" applyAlignment="0" applyProtection="0"/>
    <xf numFmtId="4" fontId="133" fillId="0" borderId="0" applyFont="0" applyFill="0" applyBorder="0" applyAlignment="0" applyProtection="0"/>
    <xf numFmtId="3" fontId="133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80" fillId="0" borderId="0" applyFont="0" applyFill="0" applyBorder="0" applyAlignment="0" applyProtection="0"/>
    <xf numFmtId="171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80" fillId="0" borderId="0" applyFont="0" applyFill="0" applyBorder="0" applyAlignment="0" applyProtection="0"/>
    <xf numFmtId="181" fontId="29" fillId="0" borderId="0" applyFont="0" applyFill="0" applyBorder="0" applyAlignment="0" applyProtection="0"/>
    <xf numFmtId="232" fontId="29" fillId="0" borderId="0" applyFont="0" applyFill="0" applyBorder="0" applyAlignment="0" applyProtection="0"/>
    <xf numFmtId="10" fontId="133" fillId="0" borderId="0" applyFont="0" applyFill="0" applyBorder="0" applyAlignment="0" applyProtection="0"/>
    <xf numFmtId="0" fontId="29" fillId="0" borderId="0">
      <alignment/>
      <protection/>
    </xf>
    <xf numFmtId="0" fontId="140" fillId="0" borderId="0">
      <alignment/>
      <protection/>
    </xf>
    <xf numFmtId="0" fontId="133" fillId="0" borderId="21" applyNumberFormat="0" applyFont="0" applyFill="0" applyAlignment="0" applyProtection="0"/>
    <xf numFmtId="240" fontId="4" fillId="0" borderId="0" applyFont="0" applyFill="0" applyBorder="0" applyAlignment="0" applyProtection="0"/>
    <xf numFmtId="241" fontId="133" fillId="0" borderId="0" applyFont="0" applyFill="0" applyBorder="0" applyAlignment="0" applyProtection="0"/>
    <xf numFmtId="0" fontId="137" fillId="0" borderId="0">
      <alignment/>
      <protection/>
    </xf>
    <xf numFmtId="0" fontId="141" fillId="13" borderId="3" applyNumberFormat="0" applyAlignment="0" applyProtection="0"/>
    <xf numFmtId="0" fontId="142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1" fillId="0" borderId="0" applyAlignment="0">
      <protection/>
    </xf>
    <xf numFmtId="0" fontId="15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3" fillId="5" borderId="0" applyNumberFormat="0" applyBorder="0" applyAlignment="0" applyProtection="0"/>
    <xf numFmtId="236" fontId="4" fillId="0" borderId="0" applyFont="0" applyFill="0" applyBorder="0" applyAlignment="0" applyProtection="0"/>
    <xf numFmtId="242" fontId="4" fillId="0" borderId="0" applyFont="0" applyFill="0" applyBorder="0" applyAlignment="0" applyProtection="0"/>
    <xf numFmtId="0" fontId="43" fillId="0" borderId="0">
      <alignment/>
      <protection/>
    </xf>
    <xf numFmtId="0" fontId="144" fillId="7" borderId="0" applyNumberFormat="0" applyBorder="0" applyAlignment="0" applyProtection="0"/>
    <xf numFmtId="0" fontId="145" fillId="0" borderId="8" applyNumberFormat="0" applyFill="0" applyAlignment="0" applyProtection="0"/>
    <xf numFmtId="0" fontId="146" fillId="0" borderId="10" applyNumberFormat="0" applyFill="0" applyAlignment="0" applyProtection="0"/>
    <xf numFmtId="0" fontId="147" fillId="0" borderId="11" applyNumberFormat="0" applyFill="0" applyAlignment="0" applyProtection="0"/>
    <xf numFmtId="0" fontId="147" fillId="0" borderId="0" applyNumberFormat="0" applyFill="0" applyBorder="0" applyAlignment="0" applyProtection="0"/>
    <xf numFmtId="0" fontId="148" fillId="32" borderId="3" applyNumberFormat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151" fillId="0" borderId="20" applyNumberFormat="0" applyFill="0" applyAlignment="0" applyProtection="0"/>
  </cellStyleXfs>
  <cellXfs count="136">
    <xf numFmtId="0" fontId="0" fillId="0" borderId="0" xfId="0" applyFont="1" applyAlignment="1">
      <alignment/>
    </xf>
    <xf numFmtId="0" fontId="69" fillId="0" borderId="2" xfId="2237" applyNumberFormat="1" applyFont="1" applyBorder="1" applyAlignment="1">
      <alignment horizontal="center" vertical="center" wrapText="1"/>
      <protection/>
    </xf>
    <xf numFmtId="0" fontId="90" fillId="0" borderId="0" xfId="2237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2237" applyFont="1" applyFill="1" applyAlignment="1">
      <alignment horizontal="left"/>
      <protection/>
    </xf>
    <xf numFmtId="0" fontId="9" fillId="0" borderId="0" xfId="2237" applyFont="1" applyFill="1" applyAlignment="1">
      <alignment horizontal="left" vertical="center"/>
      <protection/>
    </xf>
    <xf numFmtId="0" fontId="10" fillId="0" borderId="0" xfId="2237" applyFont="1" applyFill="1" applyAlignment="1">
      <alignment horizontal="left" vertical="center"/>
      <protection/>
    </xf>
    <xf numFmtId="0" fontId="10" fillId="0" borderId="0" xfId="2237" applyFont="1" applyFill="1" applyAlignment="1">
      <alignment horizontal="left"/>
      <protection/>
    </xf>
    <xf numFmtId="0" fontId="4" fillId="0" borderId="0" xfId="2237" applyFont="1" applyFill="1" applyAlignment="1">
      <alignment horizontal="left" vertical="center"/>
      <protection/>
    </xf>
    <xf numFmtId="0" fontId="7" fillId="0" borderId="0" xfId="2237" applyFont="1" applyFill="1" applyAlignment="1">
      <alignment horizontal="left" vertical="center"/>
      <protection/>
    </xf>
    <xf numFmtId="0" fontId="6" fillId="0" borderId="0" xfId="2237" applyNumberFormat="1" applyAlignment="1">
      <alignment horizontal="left"/>
      <protection/>
    </xf>
    <xf numFmtId="0" fontId="6" fillId="0" borderId="0" xfId="2237" applyAlignment="1">
      <alignment horizontal="left"/>
      <protection/>
    </xf>
    <xf numFmtId="1" fontId="152" fillId="0" borderId="2" xfId="2237" applyNumberFormat="1" applyFont="1" applyBorder="1" applyAlignment="1">
      <alignment horizontal="center" vertical="center"/>
      <protection/>
    </xf>
    <xf numFmtId="0" fontId="6" fillId="0" borderId="2" xfId="2237" applyNumberFormat="1" applyFont="1" applyBorder="1" applyAlignment="1">
      <alignment horizontal="left" wrapText="1"/>
      <protection/>
    </xf>
    <xf numFmtId="169" fontId="6" fillId="0" borderId="2" xfId="2237" applyNumberFormat="1" applyFont="1" applyBorder="1" applyAlignment="1">
      <alignment horizontal="center" vertical="center"/>
      <protection/>
    </xf>
    <xf numFmtId="3" fontId="6" fillId="0" borderId="2" xfId="2237" applyNumberFormat="1" applyFont="1" applyBorder="1" applyAlignment="1">
      <alignment horizontal="center" vertical="center"/>
      <protection/>
    </xf>
    <xf numFmtId="0" fontId="152" fillId="0" borderId="2" xfId="2237" applyNumberFormat="1" applyFont="1" applyBorder="1" applyAlignment="1">
      <alignment horizontal="left" wrapText="1"/>
      <protection/>
    </xf>
    <xf numFmtId="169" fontId="152" fillId="0" borderId="2" xfId="2237" applyNumberFormat="1" applyFont="1" applyBorder="1" applyAlignment="1">
      <alignment horizontal="center" vertical="center"/>
      <protection/>
    </xf>
    <xf numFmtId="3" fontId="152" fillId="0" borderId="2" xfId="2237" applyNumberFormat="1" applyFont="1" applyBorder="1" applyAlignment="1">
      <alignment horizontal="center" vertical="center"/>
      <protection/>
    </xf>
    <xf numFmtId="243" fontId="152" fillId="0" borderId="2" xfId="2237" applyNumberFormat="1" applyFont="1" applyBorder="1" applyAlignment="1">
      <alignment horizontal="center" vertical="center"/>
      <protection/>
    </xf>
    <xf numFmtId="243" fontId="6" fillId="0" borderId="2" xfId="2237" applyNumberFormat="1" applyFont="1" applyBorder="1" applyAlignment="1">
      <alignment horizontal="center" vertical="center"/>
      <protection/>
    </xf>
    <xf numFmtId="1" fontId="6" fillId="0" borderId="2" xfId="2237" applyNumberFormat="1" applyFont="1" applyBorder="1" applyAlignment="1">
      <alignment horizontal="center" vertical="center"/>
      <protection/>
    </xf>
    <xf numFmtId="0" fontId="6" fillId="0" borderId="2" xfId="2237" applyNumberFormat="1" applyBorder="1" applyAlignment="1">
      <alignment horizontal="left" wrapText="1"/>
      <protection/>
    </xf>
    <xf numFmtId="244" fontId="2" fillId="0" borderId="0" xfId="2251" applyNumberFormat="1" applyFont="1" applyAlignment="1">
      <alignment/>
    </xf>
    <xf numFmtId="3" fontId="10" fillId="0" borderId="0" xfId="2237" applyNumberFormat="1" applyFont="1" applyFill="1" applyAlignment="1">
      <alignment horizontal="left" vertical="center"/>
      <protection/>
    </xf>
    <xf numFmtId="244" fontId="2" fillId="0" borderId="0" xfId="2251" applyNumberFormat="1" applyFont="1" applyFill="1" applyAlignment="1">
      <alignment/>
    </xf>
    <xf numFmtId="0" fontId="2" fillId="0" borderId="0" xfId="0" applyFont="1" applyFill="1" applyAlignment="1">
      <alignment/>
    </xf>
    <xf numFmtId="3" fontId="7" fillId="0" borderId="0" xfId="2237" applyNumberFormat="1" applyFont="1" applyFill="1" applyAlignment="1">
      <alignment horizontal="left"/>
      <protection/>
    </xf>
    <xf numFmtId="0" fontId="6" fillId="0" borderId="0" xfId="2237" applyBorder="1" applyAlignment="1">
      <alignment horizontal="left"/>
      <protection/>
    </xf>
    <xf numFmtId="0" fontId="9" fillId="0" borderId="0" xfId="0" applyFont="1" applyAlignment="1">
      <alignment horizontal="center" vertical="center"/>
    </xf>
    <xf numFmtId="3" fontId="152" fillId="75" borderId="2" xfId="2237" applyNumberFormat="1" applyFont="1" applyFill="1" applyBorder="1" applyAlignment="1">
      <alignment horizontal="center" vertical="center"/>
      <protection/>
    </xf>
    <xf numFmtId="247" fontId="8" fillId="0" borderId="0" xfId="2237" applyNumberFormat="1" applyFont="1" applyFill="1" applyAlignment="1">
      <alignment horizontal="center"/>
      <protection/>
    </xf>
    <xf numFmtId="247" fontId="7" fillId="0" borderId="0" xfId="2237" applyNumberFormat="1" applyFont="1" applyFill="1" applyAlignment="1">
      <alignment horizontal="left"/>
      <protection/>
    </xf>
    <xf numFmtId="247" fontId="8" fillId="0" borderId="2" xfId="2237" applyNumberFormat="1" applyFont="1" applyFill="1" applyBorder="1" applyAlignment="1">
      <alignment horizontal="center" vertical="center" wrapText="1"/>
      <protection/>
    </xf>
    <xf numFmtId="247" fontId="153" fillId="0" borderId="2" xfId="2237" applyNumberFormat="1" applyFont="1" applyFill="1" applyBorder="1" applyAlignment="1">
      <alignment horizontal="center" vertical="center" wrapText="1"/>
      <protection/>
    </xf>
    <xf numFmtId="247" fontId="7" fillId="0" borderId="2" xfId="2237" applyNumberFormat="1" applyFont="1" applyFill="1" applyBorder="1" applyAlignment="1">
      <alignment horizontal="centerContinuous" vertical="center"/>
      <protection/>
    </xf>
    <xf numFmtId="247" fontId="7" fillId="0" borderId="2" xfId="2237" applyNumberFormat="1" applyFont="1" applyFill="1" applyBorder="1" applyAlignment="1">
      <alignment horizontal="center" vertical="center"/>
      <protection/>
    </xf>
    <xf numFmtId="247" fontId="8" fillId="0" borderId="33" xfId="2237" applyNumberFormat="1" applyFont="1" applyFill="1" applyBorder="1" applyAlignment="1">
      <alignment horizontal="left" vertical="center" wrapText="1"/>
      <protection/>
    </xf>
    <xf numFmtId="247" fontId="7" fillId="0" borderId="2" xfId="2237" applyNumberFormat="1" applyFont="1" applyFill="1" applyBorder="1" applyAlignment="1">
      <alignment horizontal="left" vertical="center"/>
      <protection/>
    </xf>
    <xf numFmtId="247" fontId="7" fillId="0" borderId="34" xfId="2237" applyNumberFormat="1" applyFont="1" applyFill="1" applyBorder="1" applyAlignment="1">
      <alignment horizontal="justify" vertical="center" wrapText="1"/>
      <protection/>
    </xf>
    <xf numFmtId="247" fontId="7" fillId="0" borderId="33" xfId="2237" applyNumberFormat="1" applyFont="1" applyFill="1" applyBorder="1" applyAlignment="1">
      <alignment horizontal="justify" vertical="center" wrapText="1"/>
      <protection/>
    </xf>
    <xf numFmtId="247" fontId="8" fillId="75" borderId="2" xfId="2237" applyNumberFormat="1" applyFont="1" applyFill="1" applyBorder="1" applyAlignment="1">
      <alignment horizontal="center" vertical="center"/>
      <protection/>
    </xf>
    <xf numFmtId="247" fontId="8" fillId="0" borderId="33" xfId="2237" applyNumberFormat="1" applyFont="1" applyFill="1" applyBorder="1" applyAlignment="1">
      <alignment horizontal="justify" vertical="center" wrapText="1"/>
      <protection/>
    </xf>
    <xf numFmtId="247" fontId="8" fillId="0" borderId="2" xfId="2237" applyNumberFormat="1" applyFont="1" applyFill="1" applyBorder="1" applyAlignment="1">
      <alignment horizontal="center" vertical="center"/>
      <protection/>
    </xf>
    <xf numFmtId="247" fontId="6" fillId="0" borderId="2" xfId="2237" applyNumberFormat="1" applyFont="1" applyFill="1" applyBorder="1" applyAlignment="1">
      <alignment horizontal="center" vertical="center"/>
      <protection/>
    </xf>
    <xf numFmtId="247" fontId="8" fillId="0" borderId="35" xfId="2237" applyNumberFormat="1" applyFont="1" applyFill="1" applyBorder="1" applyAlignment="1">
      <alignment horizontal="justify" vertical="center" wrapText="1"/>
      <protection/>
    </xf>
    <xf numFmtId="247" fontId="8" fillId="0" borderId="36" xfId="2237" applyNumberFormat="1" applyFont="1" applyFill="1" applyBorder="1" applyAlignment="1">
      <alignment horizontal="center" vertical="center"/>
      <protection/>
    </xf>
    <xf numFmtId="247" fontId="7" fillId="0" borderId="37" xfId="2237" applyNumberFormat="1" applyFont="1" applyFill="1" applyBorder="1" applyAlignment="1">
      <alignment horizontal="justify" vertical="center" wrapText="1"/>
      <protection/>
    </xf>
    <xf numFmtId="247" fontId="7" fillId="0" borderId="38" xfId="2237" applyNumberFormat="1" applyFont="1" applyFill="1" applyBorder="1" applyAlignment="1">
      <alignment horizontal="center" vertical="center"/>
      <protection/>
    </xf>
    <xf numFmtId="247" fontId="7" fillId="0" borderId="33" xfId="2237" applyNumberFormat="1" applyFont="1" applyFill="1" applyBorder="1" applyAlignment="1">
      <alignment horizontal="left" vertical="center" wrapText="1"/>
      <protection/>
    </xf>
    <xf numFmtId="0" fontId="154" fillId="0" borderId="36" xfId="0" applyFont="1" applyBorder="1" applyAlignment="1">
      <alignment horizontal="center" vertical="center"/>
    </xf>
    <xf numFmtId="0" fontId="154" fillId="0" borderId="36" xfId="0" applyFont="1" applyBorder="1" applyAlignment="1">
      <alignment vertical="center"/>
    </xf>
    <xf numFmtId="0" fontId="10" fillId="0" borderId="0" xfId="0" applyFont="1" applyAlignment="1">
      <alignment/>
    </xf>
    <xf numFmtId="0" fontId="10" fillId="76" borderId="0" xfId="0" applyFont="1" applyFill="1" applyAlignment="1">
      <alignment/>
    </xf>
    <xf numFmtId="248" fontId="2" fillId="0" borderId="0" xfId="0" applyNumberFormat="1" applyFont="1" applyAlignment="1">
      <alignment/>
    </xf>
    <xf numFmtId="0" fontId="154" fillId="76" borderId="2" xfId="0" applyFont="1" applyFill="1" applyBorder="1" applyAlignment="1">
      <alignment horizontal="center" vertical="center" wrapText="1"/>
    </xf>
    <xf numFmtId="0" fontId="128" fillId="0" borderId="2" xfId="0" applyFont="1" applyBorder="1" applyAlignment="1">
      <alignment horizontal="center" vertical="center"/>
    </xf>
    <xf numFmtId="0" fontId="128" fillId="0" borderId="2" xfId="0" applyFont="1" applyBorder="1" applyAlignment="1">
      <alignment vertical="center" wrapText="1"/>
    </xf>
    <xf numFmtId="244" fontId="128" fillId="0" borderId="2" xfId="2251" applyNumberFormat="1" applyFont="1" applyFill="1" applyBorder="1" applyAlignment="1">
      <alignment horizontal="center" vertical="center"/>
    </xf>
    <xf numFmtId="211" fontId="154" fillId="76" borderId="2" xfId="0" applyNumberFormat="1" applyFont="1" applyFill="1" applyBorder="1" applyAlignment="1">
      <alignment horizontal="center" vertical="center" wrapText="1"/>
    </xf>
    <xf numFmtId="0" fontId="128" fillId="0" borderId="2" xfId="0" applyFont="1" applyBorder="1" applyAlignment="1">
      <alignment vertical="center"/>
    </xf>
    <xf numFmtId="0" fontId="128" fillId="0" borderId="2" xfId="2251" applyNumberFormat="1" applyFont="1" applyFill="1" applyBorder="1" applyAlignment="1">
      <alignment horizontal="center" vertical="center"/>
    </xf>
    <xf numFmtId="2" fontId="128" fillId="76" borderId="2" xfId="0" applyNumberFormat="1" applyFont="1" applyFill="1" applyBorder="1" applyAlignment="1">
      <alignment horizontal="center" vertical="center"/>
    </xf>
    <xf numFmtId="0" fontId="128" fillId="76" borderId="2" xfId="0" applyFont="1" applyFill="1" applyBorder="1" applyAlignment="1">
      <alignment vertical="center" wrapText="1"/>
    </xf>
    <xf numFmtId="0" fontId="128" fillId="76" borderId="2" xfId="0" applyFont="1" applyFill="1" applyBorder="1" applyAlignment="1">
      <alignment vertical="center"/>
    </xf>
    <xf numFmtId="4" fontId="128" fillId="76" borderId="2" xfId="0" applyNumberFormat="1" applyFont="1" applyFill="1" applyBorder="1" applyAlignment="1">
      <alignment horizontal="center" vertical="center"/>
    </xf>
    <xf numFmtId="211" fontId="128" fillId="76" borderId="2" xfId="0" applyNumberFormat="1" applyFont="1" applyFill="1" applyBorder="1" applyAlignment="1">
      <alignment horizontal="center" vertical="center"/>
    </xf>
    <xf numFmtId="244" fontId="128" fillId="0" borderId="2" xfId="2251" applyNumberFormat="1" applyFont="1" applyFill="1" applyBorder="1" applyAlignment="1">
      <alignment horizontal="center" vertical="center" wrapText="1"/>
    </xf>
    <xf numFmtId="0" fontId="128" fillId="0" borderId="2" xfId="2251" applyNumberFormat="1" applyFont="1" applyFill="1" applyBorder="1" applyAlignment="1">
      <alignment horizontal="center" vertical="center" wrapText="1"/>
    </xf>
    <xf numFmtId="0" fontId="128" fillId="76" borderId="2" xfId="0" applyFont="1" applyFill="1" applyBorder="1" applyAlignment="1">
      <alignment horizontal="center" vertical="center"/>
    </xf>
    <xf numFmtId="0" fontId="154" fillId="0" borderId="2" xfId="0" applyFont="1" applyBorder="1" applyAlignment="1">
      <alignment horizontal="center" vertical="center"/>
    </xf>
    <xf numFmtId="244" fontId="154" fillId="0" borderId="2" xfId="0" applyNumberFormat="1" applyFont="1" applyBorder="1" applyAlignment="1">
      <alignment horizontal="center" vertical="center"/>
    </xf>
    <xf numFmtId="0" fontId="154" fillId="0" borderId="2" xfId="0" applyNumberFormat="1" applyFont="1" applyBorder="1" applyAlignment="1">
      <alignment horizontal="center" vertical="center"/>
    </xf>
    <xf numFmtId="244" fontId="154" fillId="76" borderId="2" xfId="0" applyNumberFormat="1" applyFont="1" applyFill="1" applyBorder="1" applyAlignment="1">
      <alignment horizontal="center" vertical="center"/>
    </xf>
    <xf numFmtId="0" fontId="154" fillId="76" borderId="2" xfId="0" applyNumberFormat="1" applyFont="1" applyFill="1" applyBorder="1" applyAlignment="1">
      <alignment horizontal="center" vertical="center"/>
    </xf>
    <xf numFmtId="0" fontId="154" fillId="76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76" borderId="2" xfId="0" applyFont="1" applyFill="1" applyBorder="1" applyAlignment="1">
      <alignment horizontal="center" vertical="center" wrapText="1"/>
    </xf>
    <xf numFmtId="4" fontId="154" fillId="76" borderId="2" xfId="0" applyNumberFormat="1" applyFont="1" applyFill="1" applyBorder="1" applyAlignment="1">
      <alignment horizontal="center" vertical="center"/>
    </xf>
    <xf numFmtId="3" fontId="154" fillId="76" borderId="2" xfId="0" applyNumberFormat="1" applyFont="1" applyFill="1" applyBorder="1" applyAlignment="1">
      <alignment horizontal="center" vertical="center"/>
    </xf>
    <xf numFmtId="168" fontId="9" fillId="0" borderId="2" xfId="0" applyNumberFormat="1" applyFont="1" applyBorder="1" applyAlignment="1">
      <alignment/>
    </xf>
    <xf numFmtId="0" fontId="10" fillId="76" borderId="2" xfId="0" applyFont="1" applyFill="1" applyBorder="1" applyAlignment="1">
      <alignment/>
    </xf>
    <xf numFmtId="168" fontId="9" fillId="76" borderId="2" xfId="0" applyNumberFormat="1" applyFont="1" applyFill="1" applyBorder="1" applyAlignment="1">
      <alignment/>
    </xf>
    <xf numFmtId="211" fontId="128" fillId="76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76" borderId="2" xfId="0" applyFont="1" applyFill="1" applyBorder="1" applyAlignment="1">
      <alignment horizontal="center" vertical="center" wrapText="1"/>
    </xf>
    <xf numFmtId="3" fontId="128" fillId="76" borderId="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/>
    </xf>
    <xf numFmtId="250" fontId="4" fillId="11" borderId="36" xfId="0" applyNumberFormat="1" applyFont="1" applyFill="1" applyBorder="1" applyAlignment="1" applyProtection="1">
      <alignment horizontal="right" vertical="center"/>
      <protection locked="0"/>
    </xf>
    <xf numFmtId="250" fontId="4" fillId="11" borderId="2" xfId="0" applyNumberFormat="1" applyFont="1" applyFill="1" applyBorder="1" applyAlignment="1" applyProtection="1">
      <alignment horizontal="right" vertical="center"/>
      <protection locked="0"/>
    </xf>
    <xf numFmtId="250" fontId="4" fillId="11" borderId="2" xfId="0" applyNumberFormat="1" applyFont="1" applyFill="1" applyBorder="1" applyAlignment="1">
      <alignment horizontal="right" vertical="center"/>
    </xf>
    <xf numFmtId="245" fontId="128" fillId="76" borderId="2" xfId="0" applyNumberFormat="1" applyFont="1" applyFill="1" applyBorder="1" applyAlignment="1">
      <alignment horizontal="center" wrapText="1"/>
    </xf>
    <xf numFmtId="249" fontId="128" fillId="76" borderId="2" xfId="0" applyNumberFormat="1" applyFont="1" applyFill="1" applyBorder="1" applyAlignment="1">
      <alignment horizontal="center" wrapText="1"/>
    </xf>
    <xf numFmtId="245" fontId="128" fillId="76" borderId="2" xfId="0" applyNumberFormat="1" applyFont="1" applyFill="1" applyBorder="1" applyAlignment="1">
      <alignment horizontal="center" vertical="center" wrapText="1"/>
    </xf>
    <xf numFmtId="249" fontId="128" fillId="76" borderId="2" xfId="0" applyNumberFormat="1" applyFont="1" applyFill="1" applyBorder="1" applyAlignment="1">
      <alignment horizontal="center" vertical="center" wrapText="1"/>
    </xf>
    <xf numFmtId="248" fontId="128" fillId="76" borderId="2" xfId="0" applyNumberFormat="1" applyFont="1" applyFill="1" applyBorder="1" applyAlignment="1">
      <alignment horizontal="center" vertical="center"/>
    </xf>
    <xf numFmtId="0" fontId="128" fillId="0" borderId="36" xfId="0" applyFont="1" applyBorder="1" applyAlignment="1">
      <alignment horizontal="center" vertical="center"/>
    </xf>
    <xf numFmtId="246" fontId="128" fillId="76" borderId="2" xfId="0" applyNumberFormat="1" applyFont="1" applyFill="1" applyBorder="1" applyAlignment="1">
      <alignment horizontal="center" wrapText="1"/>
    </xf>
    <xf numFmtId="245" fontId="128" fillId="0" borderId="2" xfId="0" applyNumberFormat="1" applyFont="1" applyFill="1" applyBorder="1" applyAlignment="1">
      <alignment horizontal="center" wrapText="1"/>
    </xf>
    <xf numFmtId="249" fontId="128" fillId="0" borderId="2" xfId="0" applyNumberFormat="1" applyFont="1" applyFill="1" applyBorder="1" applyAlignment="1">
      <alignment horizontal="center" wrapText="1"/>
    </xf>
    <xf numFmtId="3" fontId="128" fillId="76" borderId="2" xfId="0" applyNumberFormat="1" applyFont="1" applyFill="1" applyBorder="1" applyAlignment="1">
      <alignment horizontal="center" vertical="center" wrapText="1"/>
    </xf>
    <xf numFmtId="251" fontId="8" fillId="75" borderId="2" xfId="2237" applyNumberFormat="1" applyFont="1" applyFill="1" applyBorder="1" applyAlignment="1">
      <alignment horizontal="center" vertical="center"/>
      <protection/>
    </xf>
    <xf numFmtId="251" fontId="7" fillId="0" borderId="0" xfId="2237" applyNumberFormat="1" applyFont="1" applyFill="1" applyAlignment="1">
      <alignment horizontal="left"/>
      <protection/>
    </xf>
    <xf numFmtId="4" fontId="7" fillId="0" borderId="0" xfId="2237" applyNumberFormat="1" applyFont="1" applyFill="1" applyAlignment="1">
      <alignment horizontal="left"/>
      <protection/>
    </xf>
    <xf numFmtId="252" fontId="128" fillId="76" borderId="2" xfId="0" applyNumberFormat="1" applyFont="1" applyFill="1" applyBorder="1" applyAlignment="1">
      <alignment horizontal="center" vertical="center"/>
    </xf>
    <xf numFmtId="253" fontId="128" fillId="76" borderId="2" xfId="0" applyNumberFormat="1" applyFont="1" applyFill="1" applyBorder="1" applyAlignment="1">
      <alignment horizontal="center" vertical="center"/>
    </xf>
    <xf numFmtId="211" fontId="8" fillId="0" borderId="2" xfId="2237" applyNumberFormat="1" applyFont="1" applyBorder="1" applyAlignment="1">
      <alignment horizontal="center" vertical="center"/>
      <protection/>
    </xf>
    <xf numFmtId="254" fontId="128" fillId="76" borderId="2" xfId="0" applyNumberFormat="1" applyFont="1" applyFill="1" applyBorder="1" applyAlignment="1">
      <alignment horizontal="center" vertical="center"/>
    </xf>
    <xf numFmtId="250" fontId="4" fillId="11" borderId="36" xfId="0" applyNumberFormat="1" applyFont="1" applyFill="1" applyBorder="1" applyAlignment="1">
      <alignment horizontal="right" vertical="center"/>
    </xf>
    <xf numFmtId="252" fontId="128" fillId="76" borderId="2" xfId="0" applyNumberFormat="1" applyFont="1" applyFill="1" applyBorder="1" applyAlignment="1">
      <alignment horizontal="center" vertical="center" wrapText="1"/>
    </xf>
    <xf numFmtId="2" fontId="128" fillId="0" borderId="2" xfId="2251" applyNumberFormat="1" applyFont="1" applyFill="1" applyBorder="1" applyAlignment="1">
      <alignment horizontal="center" vertical="center" wrapText="1"/>
    </xf>
    <xf numFmtId="250" fontId="4" fillId="11" borderId="2" xfId="0" applyNumberFormat="1" applyFont="1" applyFill="1" applyBorder="1" applyAlignment="1">
      <alignment horizontal="right" vertical="center"/>
    </xf>
    <xf numFmtId="250" fontId="4" fillId="58" borderId="36" xfId="0" applyNumberFormat="1" applyFont="1" applyFill="1" applyBorder="1" applyAlignment="1">
      <alignment horizontal="right" vertical="center"/>
    </xf>
    <xf numFmtId="250" fontId="4" fillId="11" borderId="36" xfId="0" applyNumberFormat="1" applyFont="1" applyFill="1" applyBorder="1" applyAlignment="1">
      <alignment horizontal="right" vertical="center"/>
    </xf>
    <xf numFmtId="250" fontId="4" fillId="58" borderId="2" xfId="0" applyNumberFormat="1" applyFont="1" applyFill="1" applyBorder="1" applyAlignment="1">
      <alignment horizontal="right" vertical="center"/>
    </xf>
    <xf numFmtId="0" fontId="175" fillId="0" borderId="2" xfId="0" applyFont="1" applyBorder="1" applyAlignment="1">
      <alignment horizontal="center" vertical="center"/>
    </xf>
    <xf numFmtId="248" fontId="128" fillId="0" borderId="2" xfId="2251" applyNumberFormat="1" applyFont="1" applyFill="1" applyBorder="1" applyAlignment="1">
      <alignment horizontal="center" vertical="center" wrapText="1"/>
    </xf>
    <xf numFmtId="248" fontId="128" fillId="0" borderId="2" xfId="2251" applyNumberFormat="1" applyFont="1" applyFill="1" applyBorder="1" applyAlignment="1">
      <alignment horizontal="center" vertical="center"/>
    </xf>
    <xf numFmtId="254" fontId="128" fillId="0" borderId="2" xfId="2251" applyNumberFormat="1" applyFont="1" applyFill="1" applyBorder="1" applyAlignment="1">
      <alignment horizontal="center" vertical="center"/>
    </xf>
    <xf numFmtId="0" fontId="7" fillId="0" borderId="0" xfId="2237" applyFont="1" applyFill="1" applyAlignment="1">
      <alignment horizontal="center"/>
      <protection/>
    </xf>
    <xf numFmtId="247" fontId="8" fillId="0" borderId="39" xfId="2237" applyNumberFormat="1" applyFont="1" applyFill="1" applyBorder="1" applyAlignment="1">
      <alignment horizontal="center" vertical="center" wrapText="1"/>
      <protection/>
    </xf>
    <xf numFmtId="247" fontId="8" fillId="0" borderId="0" xfId="2237" applyNumberFormat="1" applyFont="1" applyFill="1" applyBorder="1" applyAlignment="1">
      <alignment horizontal="center" vertical="center" wrapText="1"/>
      <protection/>
    </xf>
    <xf numFmtId="247" fontId="9" fillId="0" borderId="0" xfId="2237" applyNumberFormat="1" applyFont="1" applyFill="1" applyAlignment="1">
      <alignment horizontal="center" wrapText="1"/>
      <protection/>
    </xf>
    <xf numFmtId="247" fontId="9" fillId="0" borderId="0" xfId="2237" applyNumberFormat="1" applyFont="1" applyFill="1" applyAlignment="1">
      <alignment horizontal="center"/>
      <protection/>
    </xf>
    <xf numFmtId="251" fontId="8" fillId="0" borderId="33" xfId="2237" applyNumberFormat="1" applyFont="1" applyFill="1" applyBorder="1" applyAlignment="1">
      <alignment horizontal="center" vertical="center" wrapText="1"/>
      <protection/>
    </xf>
    <xf numFmtId="251" fontId="8" fillId="0" borderId="7" xfId="2237" applyNumberFormat="1" applyFont="1" applyFill="1" applyBorder="1" applyAlignment="1">
      <alignment horizontal="center" vertical="center" wrapText="1"/>
      <protection/>
    </xf>
    <xf numFmtId="0" fontId="90" fillId="0" borderId="0" xfId="2237" applyNumberFormat="1" applyFont="1" applyAlignment="1">
      <alignment horizontal="center" vertical="center" wrapText="1"/>
      <protection/>
    </xf>
    <xf numFmtId="0" fontId="69" fillId="0" borderId="36" xfId="2237" applyNumberFormat="1" applyFont="1" applyBorder="1" applyAlignment="1">
      <alignment horizontal="center" vertical="center"/>
      <protection/>
    </xf>
    <xf numFmtId="0" fontId="69" fillId="0" borderId="38" xfId="2237" applyNumberFormat="1" applyFont="1" applyBorder="1" applyAlignment="1">
      <alignment horizontal="center" vertical="center"/>
      <protection/>
    </xf>
    <xf numFmtId="0" fontId="69" fillId="0" borderId="2" xfId="2237" applyNumberFormat="1" applyFont="1" applyBorder="1" applyAlignment="1">
      <alignment horizontal="center" vertical="center" wrapText="1"/>
      <protection/>
    </xf>
    <xf numFmtId="0" fontId="154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76" borderId="0" xfId="0" applyFont="1" applyFill="1" applyAlignment="1">
      <alignment horizontal="left" vertical="center" wrapText="1"/>
    </xf>
  </cellXfs>
  <cellStyles count="2412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-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-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-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-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-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-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-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-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-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-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-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-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- Акцент1" xfId="986"/>
    <cellStyle name="60% - Акцент1 2" xfId="987"/>
    <cellStyle name="60% - Акцент1 3" xfId="988"/>
    <cellStyle name="60% - Акцент2" xfId="989"/>
    <cellStyle name="60% - Акцент2 2" xfId="990"/>
    <cellStyle name="60% - Акцент2 3" xfId="991"/>
    <cellStyle name="60% - Акцент3" xfId="992"/>
    <cellStyle name="60% - Акцент3 2" xfId="993"/>
    <cellStyle name="60% - Акцент3 3" xfId="994"/>
    <cellStyle name="60% - Акцент4" xfId="995"/>
    <cellStyle name="60% - Акцент4 2" xfId="996"/>
    <cellStyle name="60% - Акцент4 3" xfId="997"/>
    <cellStyle name="60% - Акцент5" xfId="998"/>
    <cellStyle name="60% - Акцент5 2" xfId="999"/>
    <cellStyle name="60% - Акцент5 3" xfId="1000"/>
    <cellStyle name="60% -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Hyperlink" xfId="2079"/>
    <cellStyle name="Currency" xfId="2080"/>
    <cellStyle name="Currency [0]" xfId="2081"/>
    <cellStyle name="Денежный [0] 2" xfId="2082"/>
    <cellStyle name="Денежный 2" xfId="2083"/>
    <cellStyle name="Денежный 2 2" xfId="2084"/>
    <cellStyle name="Денежный 3" xfId="2085"/>
    <cellStyle name="Денежный 3 2" xfId="2086"/>
    <cellStyle name="ДЮё¶ [0]" xfId="2087"/>
    <cellStyle name="ДЮё¶_±вЕё" xfId="2088"/>
    <cellStyle name="ЕлИ­ [0]" xfId="2089"/>
    <cellStyle name="ЕлИ­_±вЕё" xfId="2090"/>
    <cellStyle name="ельводхоз" xfId="2091"/>
    <cellStyle name="ельводхоз 2" xfId="2092"/>
    <cellStyle name="Заголовок 1" xfId="2093"/>
    <cellStyle name="Заголовок 1 2" xfId="2094"/>
    <cellStyle name="Заголовок 1 3" xfId="2095"/>
    <cellStyle name="Заголовок 2" xfId="2096"/>
    <cellStyle name="Заголовок 2 2" xfId="2097"/>
    <cellStyle name="Заголовок 2 3" xfId="2098"/>
    <cellStyle name="Заголовок 3" xfId="2099"/>
    <cellStyle name="Заголовок 3 2" xfId="2100"/>
    <cellStyle name="Заголовок 3 3" xfId="2101"/>
    <cellStyle name="Заголовок 4" xfId="2102"/>
    <cellStyle name="Заголовок 4 2" xfId="2103"/>
    <cellStyle name="Заголовок 4 3" xfId="2104"/>
    <cellStyle name="Заметка" xfId="2105"/>
    <cellStyle name="ЗҐБШ_±вИ№ЅЗLAN(АьБ¦Б¶°З)" xfId="2106"/>
    <cellStyle name="Итог" xfId="2107"/>
    <cellStyle name="Итог 2" xfId="2108"/>
    <cellStyle name="Итог 3" xfId="2109"/>
    <cellStyle name="Контрольная ячейка" xfId="2110"/>
    <cellStyle name="Контрольная ячейка 2" xfId="2111"/>
    <cellStyle name="Контрольная ячейка 3" xfId="2112"/>
    <cellStyle name="Название" xfId="2113"/>
    <cellStyle name="Название 2" xfId="2114"/>
    <cellStyle name="Название 3" xfId="2115"/>
    <cellStyle name="Нейтральный" xfId="2116"/>
    <cellStyle name="Нейтральный 2" xfId="2117"/>
    <cellStyle name="Нейтральный 3" xfId="2118"/>
    <cellStyle name="Њ…‹?ђO‚e [0.00]_PRODUCT DETAIL Q1" xfId="2119"/>
    <cellStyle name="Њ…‹?ђO‚e_PRODUCT DETAIL Q1" xfId="2120"/>
    <cellStyle name="Њ…‹жђШ‚и [0.00]_PRODUCT DETAIL Q1" xfId="2121"/>
    <cellStyle name="Њ…‹жђШ‚и_PRODUCT DETAIL Q1" xfId="2122"/>
    <cellStyle name="Обычнщй_907ШОХ" xfId="2123"/>
    <cellStyle name="Обычны?MAY" xfId="2124"/>
    <cellStyle name="Обычны?new" xfId="2125"/>
    <cellStyle name="Обычны?Sheet1" xfId="2126"/>
    <cellStyle name="Обычны?Sheet1 (2)" xfId="2127"/>
    <cellStyle name="Обычны?Sheet1 (3)" xfId="2128"/>
    <cellStyle name="Обычны?Ин?DAMAS (2)" xfId="2129"/>
    <cellStyle name="Обычны?Ин?TICO (2)" xfId="2130"/>
    <cellStyle name="Обычный 10" xfId="2131"/>
    <cellStyle name="Обычный 10 2" xfId="2132"/>
    <cellStyle name="Обычный 11" xfId="2133"/>
    <cellStyle name="Обычный 11 2" xfId="2134"/>
    <cellStyle name="Обычный 11 3" xfId="2135"/>
    <cellStyle name="Обычный 12" xfId="2136"/>
    <cellStyle name="Обычный 12 2" xfId="2137"/>
    <cellStyle name="Обычный 13" xfId="2138"/>
    <cellStyle name="Обычный 13 2" xfId="2139"/>
    <cellStyle name="Обычный 14" xfId="2140"/>
    <cellStyle name="Обычный 15" xfId="2141"/>
    <cellStyle name="Обычный 15 2" xfId="2142"/>
    <cellStyle name="Обычный 16" xfId="2143"/>
    <cellStyle name="Обычный 16 2" xfId="2144"/>
    <cellStyle name="Обычный 16_Иловалар" xfId="2145"/>
    <cellStyle name="Обычный 17" xfId="2146"/>
    <cellStyle name="Обычный 18" xfId="2147"/>
    <cellStyle name="Обычный 18 2" xfId="2148"/>
    <cellStyle name="Обычный 19" xfId="2149"/>
    <cellStyle name="Обычный 2" xfId="2150"/>
    <cellStyle name="Обычный 2 2" xfId="2151"/>
    <cellStyle name="Обычный 2 2 2" xfId="2152"/>
    <cellStyle name="Обычный 2 2 2 2" xfId="2153"/>
    <cellStyle name="Обычный 2 2 2_1. Расчет т. роста ТП за 2013г. и прогноз на 2014г. (11-05.11.13г)" xfId="2154"/>
    <cellStyle name="Обычный 2 2 3" xfId="2155"/>
    <cellStyle name="Обычный 2 2 3 2" xfId="2156"/>
    <cellStyle name="Обычный 2 2 3_уточн.ож.эксп.1кв.14г (17.03.14г)" xfId="2157"/>
    <cellStyle name="Обычный 2 2 4" xfId="2158"/>
    <cellStyle name="Обычный 2 2 4 2" xfId="2159"/>
    <cellStyle name="Обычный 2 2 4 3" xfId="2160"/>
    <cellStyle name="Обычный 2 2 5" xfId="2161"/>
    <cellStyle name="Обычный 2 2 5 2" xfId="2162"/>
    <cellStyle name="Обычный 2 2 6" xfId="2163"/>
    <cellStyle name="Обычный 2 2 6 2" xfId="2164"/>
    <cellStyle name="Обычный 2 2 7" xfId="2165"/>
    <cellStyle name="Обычный 2 2 7 2" xfId="2166"/>
    <cellStyle name="Обычный 2 2 8" xfId="2167"/>
    <cellStyle name="Обычный 2 2 9" xfId="2168"/>
    <cellStyle name="Обычный 2 2_1 кв.2013г.ожидаемый" xfId="2169"/>
    <cellStyle name="Обычный 2 3" xfId="2170"/>
    <cellStyle name="Обычный 2 3 2" xfId="2171"/>
    <cellStyle name="Обычный 2 3 2 2" xfId="2172"/>
    <cellStyle name="Обычный 2 3 2 3" xfId="2173"/>
    <cellStyle name="Обычный 2 3 3" xfId="2174"/>
    <cellStyle name="Обычный 2 3_Иловалар" xfId="2175"/>
    <cellStyle name="Обычный 2 4" xfId="2176"/>
    <cellStyle name="Обычный 2 5" xfId="2177"/>
    <cellStyle name="Обычный 2 5 2" xfId="2178"/>
    <cellStyle name="Обычный 2 6" xfId="2179"/>
    <cellStyle name="Обычный 2 7" xfId="2180"/>
    <cellStyle name="Обычный 2 8" xfId="2181"/>
    <cellStyle name="Обычный 2_1. Осн. ТЭП январь2013г. (05.02.13г)" xfId="2182"/>
    <cellStyle name="Обычный 20" xfId="2183"/>
    <cellStyle name="Обычный 21" xfId="2184"/>
    <cellStyle name="Обычный 21 2" xfId="2185"/>
    <cellStyle name="Обычный 22" xfId="2186"/>
    <cellStyle name="Обычный 23" xfId="2187"/>
    <cellStyle name="Обычный 24" xfId="2188"/>
    <cellStyle name="Обычный 25" xfId="2189"/>
    <cellStyle name="Обычный 26" xfId="2190"/>
    <cellStyle name="Обычный 27" xfId="2191"/>
    <cellStyle name="Обычный 28" xfId="2192"/>
    <cellStyle name="Обычный 29" xfId="2193"/>
    <cellStyle name="Обычный 3" xfId="2194"/>
    <cellStyle name="Обычный 3 2" xfId="2195"/>
    <cellStyle name="Обычный 3 2 2" xfId="2196"/>
    <cellStyle name="Обычный 3 2 2 2" xfId="2197"/>
    <cellStyle name="Обычный 3 2 2_паспорт локализации холодильников 2012г версия для Р.М " xfId="2198"/>
    <cellStyle name="Обычный 3 2 3" xfId="2199"/>
    <cellStyle name="Обычный 3 2_паспорт локализации холодильников 2012г версия для Р.М " xfId="2200"/>
    <cellStyle name="Обычный 3 3" xfId="2201"/>
    <cellStyle name="Обычный 3 3 2" xfId="2202"/>
    <cellStyle name="Обычный 3 3 3" xfId="2203"/>
    <cellStyle name="Обычный 3_1 кв.2013г.ожидаемый" xfId="2204"/>
    <cellStyle name="Обычный 30" xfId="2205"/>
    <cellStyle name="Обычный 31" xfId="2206"/>
    <cellStyle name="Обычный 32" xfId="2207"/>
    <cellStyle name="Обычный 33" xfId="2208"/>
    <cellStyle name="Обычный 34" xfId="2209"/>
    <cellStyle name="Обычный 35" xfId="2210"/>
    <cellStyle name="Обычный 36" xfId="2211"/>
    <cellStyle name="Обычный 37" xfId="2212"/>
    <cellStyle name="Обычный 38" xfId="2213"/>
    <cellStyle name="Обычный 4" xfId="2214"/>
    <cellStyle name="Обычный 4 2" xfId="2215"/>
    <cellStyle name="Обычный 4 2 2" xfId="2216"/>
    <cellStyle name="Обычный 4 2 3" xfId="2217"/>
    <cellStyle name="Обычный 4 2_паспорт локализации холодильников 2012г версия для Р.М " xfId="2218"/>
    <cellStyle name="Обычный 4 3" xfId="2219"/>
    <cellStyle name="Обычный 4_1. Осн. ТЭП январь2013г. (05.02.13г)" xfId="2220"/>
    <cellStyle name="Обычный 5" xfId="2221"/>
    <cellStyle name="Обычный 5 2" xfId="2222"/>
    <cellStyle name="Обычный 5 3" xfId="2223"/>
    <cellStyle name="Обычный 5_паспорт локализации холодильников 2012г версия для Р.М " xfId="2224"/>
    <cellStyle name="Обычный 6" xfId="2225"/>
    <cellStyle name="Обычный 6 2" xfId="2226"/>
    <cellStyle name="Обычный 6_1. Осн. ТЭП январь2013г. (05.02.13г)" xfId="2227"/>
    <cellStyle name="Обычный 7" xfId="2228"/>
    <cellStyle name="Обычный 7 2" xfId="2229"/>
    <cellStyle name="Обычный 7 2 2" xfId="2230"/>
    <cellStyle name="Обычный 7 3" xfId="2231"/>
    <cellStyle name="Обычный 7_уточн.ож.эксп.1кв.14г (17.03.14г)" xfId="2232"/>
    <cellStyle name="Обычный 8" xfId="2233"/>
    <cellStyle name="Обычный 9" xfId="2234"/>
    <cellStyle name="Обычный 9 2" xfId="2235"/>
    <cellStyle name="Обычный 99" xfId="2236"/>
    <cellStyle name="Обычный_Прогноз Баланс и фин результат за 2014г для БП" xfId="2237"/>
    <cellStyle name="Followed Hyperlink" xfId="2238"/>
    <cellStyle name="Плохой" xfId="2239"/>
    <cellStyle name="Плохой 2" xfId="2240"/>
    <cellStyle name="Плохой 3" xfId="2241"/>
    <cellStyle name="Пояснение" xfId="2242"/>
    <cellStyle name="Пояснение 2" xfId="2243"/>
    <cellStyle name="Пояснение 3" xfId="2244"/>
    <cellStyle name="Примечание" xfId="2245"/>
    <cellStyle name="Примечание 2" xfId="2246"/>
    <cellStyle name="Примечание 2 2" xfId="2247"/>
    <cellStyle name="Примечание 3" xfId="2248"/>
    <cellStyle name="Примечание 4" xfId="2249"/>
    <cellStyle name="Примечание 5" xfId="2250"/>
    <cellStyle name="Percent" xfId="2251"/>
    <cellStyle name="Процентный 2" xfId="2252"/>
    <cellStyle name="Процентный 2 2" xfId="2253"/>
    <cellStyle name="Процентный 2 3" xfId="2254"/>
    <cellStyle name="Процентный 2 4" xfId="2255"/>
    <cellStyle name="Процентный 2 4 2" xfId="2256"/>
    <cellStyle name="Процентный 2_база" xfId="2257"/>
    <cellStyle name="Процентный 3" xfId="2258"/>
    <cellStyle name="Процентный 3 2" xfId="2259"/>
    <cellStyle name="Процентный 3 3" xfId="2260"/>
    <cellStyle name="Процентный 4" xfId="2261"/>
    <cellStyle name="Процентный 4 2" xfId="2262"/>
    <cellStyle name="Процентный 4 3" xfId="2263"/>
    <cellStyle name="Процентный 5" xfId="2264"/>
    <cellStyle name="Процентный 6" xfId="2265"/>
    <cellStyle name="Связанная ячейка" xfId="2266"/>
    <cellStyle name="Связанная ячейка 2" xfId="2267"/>
    <cellStyle name="Связанная ячейка 3" xfId="2268"/>
    <cellStyle name="Стиль 1" xfId="2269"/>
    <cellStyle name="Стиль 1 2" xfId="2270"/>
    <cellStyle name="Стиль 1 2 2" xfId="2271"/>
    <cellStyle name="Стиль 1 2_Для МВЭСИТ_ на 2014 год-1" xfId="2272"/>
    <cellStyle name="Стиль 1 3" xfId="2273"/>
    <cellStyle name="Стиль 1 4" xfId="2274"/>
    <cellStyle name="Стиль 1 5" xfId="2275"/>
    <cellStyle name="Стиль 1 6" xfId="2276"/>
    <cellStyle name="Стиль 1 7" xfId="2277"/>
    <cellStyle name="Стиль 1_(405)~1" xfId="2278"/>
    <cellStyle name="Стиль 2" xfId="2279"/>
    <cellStyle name="Текст предупреждения" xfId="2280"/>
    <cellStyle name="Текст предупреждения 2" xfId="2281"/>
    <cellStyle name="Текст предупреждения 3" xfId="2282"/>
    <cellStyle name="Тысячи [0]_  осн" xfId="2283"/>
    <cellStyle name="Тысячи_  осн" xfId="2284"/>
    <cellStyle name="Comma" xfId="2285"/>
    <cellStyle name="Comma [0]" xfId="2286"/>
    <cellStyle name="Финансовый [0] 2" xfId="2287"/>
    <cellStyle name="Финансовый [0] 2 2" xfId="2288"/>
    <cellStyle name="Финансовый [0] 2_уточн.ож.эксп.1кв.14г (17.03.14г)" xfId="2289"/>
    <cellStyle name="Финансовый 10" xfId="2290"/>
    <cellStyle name="Финансовый 11" xfId="2291"/>
    <cellStyle name="Финансовый 11 2" xfId="2292"/>
    <cellStyle name="Финансовый 12" xfId="2293"/>
    <cellStyle name="Финансовый 12 2" xfId="2294"/>
    <cellStyle name="Финансовый 13" xfId="2295"/>
    <cellStyle name="Финансовый 2" xfId="2296"/>
    <cellStyle name="Финансовый 2 2" xfId="2297"/>
    <cellStyle name="Финансовый 2 2 2" xfId="2298"/>
    <cellStyle name="Финансовый 2 2 2 2" xfId="2299"/>
    <cellStyle name="Финансовый 2 3" xfId="2300"/>
    <cellStyle name="Финансовый 2 4" xfId="2301"/>
    <cellStyle name="Финансовый 2 5" xfId="2302"/>
    <cellStyle name="Финансовый 2 6" xfId="2303"/>
    <cellStyle name="Финансовый 2 7" xfId="2304"/>
    <cellStyle name="Финансовый 2_2011_музыка рассмотритиель" xfId="2305"/>
    <cellStyle name="Финансовый 3" xfId="2306"/>
    <cellStyle name="Финансовый 3 2" xfId="2307"/>
    <cellStyle name="Финансовый 3 2 2" xfId="2308"/>
    <cellStyle name="Финансовый 3 2 3" xfId="2309"/>
    <cellStyle name="Финансовый 3 2_Не введённые объекты" xfId="2310"/>
    <cellStyle name="Финансовый 3 3" xfId="2311"/>
    <cellStyle name="Финансовый 3 4" xfId="2312"/>
    <cellStyle name="Финансовый 3 5" xfId="2313"/>
    <cellStyle name="Финансовый 3 6" xfId="2314"/>
    <cellStyle name="Финансовый 3 7" xfId="2315"/>
    <cellStyle name="Финансовый 3_база" xfId="2316"/>
    <cellStyle name="Финансовый 4" xfId="2317"/>
    <cellStyle name="Финансовый 4 2" xfId="2318"/>
    <cellStyle name="Финансовый 4 2 2" xfId="2319"/>
    <cellStyle name="Финансовый 4 2 2 2" xfId="2320"/>
    <cellStyle name="Финансовый 4 2 3" xfId="2321"/>
    <cellStyle name="Финансовый 4 3" xfId="2322"/>
    <cellStyle name="Финансовый 5" xfId="2323"/>
    <cellStyle name="Финансовый 5 2" xfId="2324"/>
    <cellStyle name="Финансовый 6" xfId="2325"/>
    <cellStyle name="Финансовый 7" xfId="2326"/>
    <cellStyle name="Финансовый 8" xfId="2327"/>
    <cellStyle name="Финансовый 8 2" xfId="2328"/>
    <cellStyle name="Финансовый 8 2 2" xfId="2329"/>
    <cellStyle name="Финансовый 9" xfId="2330"/>
    <cellStyle name="Финансовый 9 2" xfId="2331"/>
    <cellStyle name="Хороший" xfId="2332"/>
    <cellStyle name="Хороший 2" xfId="2333"/>
    <cellStyle name="Хороший 3" xfId="2334"/>
    <cellStyle name="Џђћ–…ќ’ќ›‰" xfId="2335"/>
    <cellStyle name="アクセント 1" xfId="2336"/>
    <cellStyle name="アクセント 2" xfId="2337"/>
    <cellStyle name="アクセント 3" xfId="2338"/>
    <cellStyle name="アクセント 4" xfId="2339"/>
    <cellStyle name="アクセント 5" xfId="2340"/>
    <cellStyle name="アクセント 6" xfId="2341"/>
    <cellStyle name="タイトル" xfId="2342"/>
    <cellStyle name="チェック セル" xfId="2343"/>
    <cellStyle name="どちらでもない" xfId="2344"/>
    <cellStyle name="メモ" xfId="2345"/>
    <cellStyle name="リンク セル" xfId="2346"/>
    <cellStyle name="고정소숫점" xfId="2347"/>
    <cellStyle name="고정출력1" xfId="2348"/>
    <cellStyle name="고정출력2" xfId="2349"/>
    <cellStyle name="날짜" xfId="2350"/>
    <cellStyle name="달러" xfId="2351"/>
    <cellStyle name="뒤에 오는 하이퍼링크_3 item" xfId="2352"/>
    <cellStyle name="똿뗦먛귟 [0.00]_PRODUCT DETAIL Q1" xfId="2353"/>
    <cellStyle name="똿뗦먛귟_PRODUCT DETAIL Q1" xfId="2354"/>
    <cellStyle name="믅됞 [0.00]_PRODUCT DETAIL Q1" xfId="2355"/>
    <cellStyle name="믅됞_PRODUCT DETAIL Q1" xfId="2356"/>
    <cellStyle name="밍? [0]_엄넷?? " xfId="2357"/>
    <cellStyle name="밍?_엄넷?? " xfId="2358"/>
    <cellStyle name="백분율_95" xfId="2359"/>
    <cellStyle name="뷭?_BOOKSHIP" xfId="2360"/>
    <cellStyle name="뷰A? [0]_엄넷?? " xfId="2361"/>
    <cellStyle name="뷰A?_엄넷?? " xfId="2362"/>
    <cellStyle name="셈迷?XLS!check_filesche|_x0005_" xfId="2363"/>
    <cellStyle name="쉼표 [0]_03-01-##" xfId="2364"/>
    <cellStyle name="자리수" xfId="2365"/>
    <cellStyle name="자리수0" xfId="2366"/>
    <cellStyle name="콤마 [0]_#3이설 견적_준공내역총괄표 " xfId="2367"/>
    <cellStyle name="콤마 [ৌ]_관리항목_업종별 " xfId="2368"/>
    <cellStyle name="콤마,_x0005__x0014_" xfId="2369"/>
    <cellStyle name="콤마_#3이설 견적_준공내역총괄표 " xfId="2370"/>
    <cellStyle name="콸張悅渾 [0]_顧 " xfId="2371"/>
    <cellStyle name="콸張悅渾_顧 " xfId="2372"/>
    <cellStyle name="통윗 [0]_T-100 일반지 " xfId="2373"/>
    <cellStyle name="통화 [0]_0818이전지연품목" xfId="2374"/>
    <cellStyle name="통화_0818이전지연품목" xfId="2375"/>
    <cellStyle name="퍼센트" xfId="2376"/>
    <cellStyle name="표준_~att0F3C_V2001222(13.5JPH)_V200제조원가(13.5JPH ,해외 공기최종 )-해외수정" xfId="2377"/>
    <cellStyle name="퓭닉_ㅶA??絡 " xfId="2378"/>
    <cellStyle name="합산" xfId="2379"/>
    <cellStyle name="화폐기호" xfId="2380"/>
    <cellStyle name="화폐기호0" xfId="2381"/>
    <cellStyle name="횾" xfId="2382"/>
    <cellStyle name="入力" xfId="2383"/>
    <cellStyle name="出力" xfId="2384"/>
    <cellStyle name="咬訌裝?DAMAS" xfId="2385"/>
    <cellStyle name="咬訌裝?DMILSUMMARY" xfId="2386"/>
    <cellStyle name="咬訌裝?MAY" xfId="2387"/>
    <cellStyle name="咬訌裝?nexia-B3" xfId="2388"/>
    <cellStyle name="咬訌裝?nexia-B3 (2)" xfId="2389"/>
    <cellStyle name="咬訌裝?nexia-B3_1DB4C008" xfId="2390"/>
    <cellStyle name="咬訌裝?TICO" xfId="2391"/>
    <cellStyle name="咬訌裝?인 &quot;잿預?" xfId="2392"/>
    <cellStyle name="咬訌裝?了?茵?有猝 57.98)" xfId="2393"/>
    <cellStyle name="咬訌裝?剽. 妬增?(禎增設.)" xfId="2394"/>
    <cellStyle name="咬訌裝?咬狀瞬孼. (2)" xfId="2395"/>
    <cellStyle name="咬訌裝?楫" xfId="2396"/>
    <cellStyle name="咬訌裝?溢陰妖 " xfId="2397"/>
    <cellStyle name="咬訌裝?燮?腦鮑 (2)" xfId="2398"/>
    <cellStyle name="咬訌裝?贍鎭 " xfId="2399"/>
    <cellStyle name="咬訌裝?遽增1 (2)" xfId="2400"/>
    <cellStyle name="咬訌裝?遽增1 (3)" xfId="2401"/>
    <cellStyle name="咬訌裝?遽增1 (5)" xfId="2402"/>
    <cellStyle name="咬訌裝?遽增3" xfId="2403"/>
    <cellStyle name="咬訌裝?遽增6 (2)" xfId="2404"/>
    <cellStyle name="咬訌裝?靭增? 依?" xfId="2405"/>
    <cellStyle name="咬訌裝?顧 " xfId="2406"/>
    <cellStyle name="咬訌裝?駒읾" xfId="2407"/>
    <cellStyle name="常规_~0050847" xfId="2408"/>
    <cellStyle name="悪い" xfId="2409"/>
    <cellStyle name="桁区切り [0.00]_AP Features Summary Oct00 2" xfId="2410"/>
    <cellStyle name="桁区切り_AP Features Summary Oct00 2" xfId="2411"/>
    <cellStyle name="標準_03-01-02 240-u 100% List Revised3 Base" xfId="2412"/>
    <cellStyle name="良い" xfId="2413"/>
    <cellStyle name="見出し 1" xfId="2414"/>
    <cellStyle name="見出し 2" xfId="2415"/>
    <cellStyle name="見出し 3" xfId="2416"/>
    <cellStyle name="見出し 4" xfId="2417"/>
    <cellStyle name="計算" xfId="2418"/>
    <cellStyle name="説明文" xfId="2419"/>
    <cellStyle name="警告文" xfId="2420"/>
    <cellStyle name="逗壯章荻渾 [0]_顧 " xfId="2421"/>
    <cellStyle name="逗壯章荻渾_顧 " xfId="2422"/>
    <cellStyle name="通貨 [0.00]_AP Features Summary Oct00 2" xfId="2423"/>
    <cellStyle name="通貨_AP Features Summary Oct00 2" xfId="2424"/>
    <cellStyle name="集計" xfId="242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F106"/>
  <sheetViews>
    <sheetView showZeros="0" zoomScaleSheetLayoutView="100" workbookViewId="0" topLeftCell="A73">
      <selection activeCell="C101" sqref="C101:D102"/>
    </sheetView>
  </sheetViews>
  <sheetFormatPr defaultColWidth="9.140625" defaultRowHeight="15"/>
  <cols>
    <col min="1" max="1" width="63.8515625" style="5" customWidth="1"/>
    <col min="2" max="2" width="5.7109375" style="5" customWidth="1"/>
    <col min="3" max="4" width="13.7109375" style="5" bestFit="1" customWidth="1"/>
    <col min="5" max="5" width="9.28125" style="5" bestFit="1" customWidth="1"/>
    <col min="6" max="6" width="10.57421875" style="5" bestFit="1" customWidth="1"/>
    <col min="7" max="16384" width="9.140625" style="5" customWidth="1"/>
  </cols>
  <sheetData>
    <row r="1" spans="1:4" ht="10.5" customHeight="1">
      <c r="A1" s="121"/>
      <c r="B1" s="121"/>
      <c r="C1" s="121"/>
      <c r="D1" s="121"/>
    </row>
    <row r="2" spans="1:4" ht="36" customHeight="1">
      <c r="A2" s="124" t="s">
        <v>152</v>
      </c>
      <c r="B2" s="125"/>
      <c r="C2" s="125"/>
      <c r="D2" s="125"/>
    </row>
    <row r="3" spans="1:4" ht="15.75">
      <c r="A3" s="125" t="s">
        <v>163</v>
      </c>
      <c r="B3" s="125"/>
      <c r="C3" s="125"/>
      <c r="D3" s="125"/>
    </row>
    <row r="4" spans="1:4" ht="12.75">
      <c r="A4" s="32" t="s">
        <v>118</v>
      </c>
      <c r="B4" s="33"/>
      <c r="C4" s="33"/>
      <c r="D4" s="33"/>
    </row>
    <row r="5" spans="1:4" ht="25.5">
      <c r="A5" s="34" t="s">
        <v>4</v>
      </c>
      <c r="B5" s="34" t="s">
        <v>164</v>
      </c>
      <c r="C5" s="35">
        <v>43831</v>
      </c>
      <c r="D5" s="35">
        <v>44105</v>
      </c>
    </row>
    <row r="6" spans="1:4" ht="12.75">
      <c r="A6" s="36"/>
      <c r="B6" s="37">
        <v>2</v>
      </c>
      <c r="C6" s="37"/>
      <c r="D6" s="37"/>
    </row>
    <row r="7" spans="1:4" ht="12.75" customHeight="1">
      <c r="A7" s="122" t="s">
        <v>165</v>
      </c>
      <c r="B7" s="123"/>
      <c r="C7" s="123"/>
      <c r="D7" s="123"/>
    </row>
    <row r="8" spans="1:4" ht="12.75">
      <c r="A8" s="38" t="s">
        <v>5</v>
      </c>
      <c r="B8" s="39"/>
      <c r="C8" s="39"/>
      <c r="D8" s="39"/>
    </row>
    <row r="9" spans="1:4" ht="12.75" customHeight="1">
      <c r="A9" s="40" t="s">
        <v>6</v>
      </c>
      <c r="B9" s="37">
        <v>10</v>
      </c>
      <c r="C9" s="113" t="s">
        <v>183</v>
      </c>
      <c r="D9" s="113">
        <v>6510706.8</v>
      </c>
    </row>
    <row r="10" spans="1:4" ht="12.75" customHeight="1">
      <c r="A10" s="40" t="s">
        <v>7</v>
      </c>
      <c r="B10" s="37">
        <v>11</v>
      </c>
      <c r="C10" s="113">
        <v>43670.6</v>
      </c>
      <c r="D10" s="113">
        <v>43858.1</v>
      </c>
    </row>
    <row r="11" spans="1:4" ht="12.75" customHeight="1">
      <c r="A11" s="41" t="s">
        <v>8</v>
      </c>
      <c r="B11" s="37">
        <v>12</v>
      </c>
      <c r="C11" s="103">
        <f>C9-C10</f>
        <v>6410287.4</v>
      </c>
      <c r="D11" s="103">
        <f>D9-D10</f>
        <v>6466848.7</v>
      </c>
    </row>
    <row r="12" spans="1:4" ht="12.75" customHeight="1">
      <c r="A12" s="43" t="s">
        <v>9</v>
      </c>
      <c r="B12" s="37"/>
      <c r="C12" s="37"/>
      <c r="D12" s="37"/>
    </row>
    <row r="13" spans="1:4" ht="12.75">
      <c r="A13" s="41" t="s">
        <v>10</v>
      </c>
      <c r="B13" s="37">
        <v>20</v>
      </c>
      <c r="C13" s="37"/>
      <c r="D13" s="37"/>
    </row>
    <row r="14" spans="1:4" ht="12.75">
      <c r="A14" s="41" t="s">
        <v>11</v>
      </c>
      <c r="B14" s="37">
        <v>21</v>
      </c>
      <c r="C14" s="37"/>
      <c r="D14" s="37"/>
    </row>
    <row r="15" spans="1:4" ht="12.75">
      <c r="A15" s="41" t="s">
        <v>12</v>
      </c>
      <c r="B15" s="37">
        <v>22</v>
      </c>
      <c r="C15" s="42">
        <f>C13-C14</f>
        <v>0</v>
      </c>
      <c r="D15" s="42">
        <f>D13-D14</f>
        <v>0</v>
      </c>
    </row>
    <row r="16" spans="1:4" ht="25.5">
      <c r="A16" s="38" t="s">
        <v>166</v>
      </c>
      <c r="B16" s="44">
        <v>30</v>
      </c>
      <c r="C16" s="42">
        <f>C17+C18+C19+C20+C21</f>
        <v>0</v>
      </c>
      <c r="D16" s="42">
        <f>D17+D18+D19+D20+D21</f>
        <v>0</v>
      </c>
    </row>
    <row r="17" spans="1:4" ht="12.75">
      <c r="A17" s="41" t="s">
        <v>13</v>
      </c>
      <c r="B17" s="37">
        <v>40</v>
      </c>
      <c r="C17" s="113"/>
      <c r="D17" s="113"/>
    </row>
    <row r="18" spans="1:4" ht="12.75">
      <c r="A18" s="41" t="s">
        <v>14</v>
      </c>
      <c r="B18" s="37">
        <v>50</v>
      </c>
      <c r="C18" s="113"/>
      <c r="D18" s="113"/>
    </row>
    <row r="19" spans="1:4" ht="12.75">
      <c r="A19" s="41" t="s">
        <v>15</v>
      </c>
      <c r="B19" s="37">
        <v>60</v>
      </c>
      <c r="C19" s="113"/>
      <c r="D19" s="113"/>
    </row>
    <row r="20" spans="1:4" ht="12.75">
      <c r="A20" s="41" t="s">
        <v>16</v>
      </c>
      <c r="B20" s="37">
        <v>70</v>
      </c>
      <c r="C20" s="113"/>
      <c r="D20" s="113"/>
    </row>
    <row r="21" spans="1:4" ht="12.75">
      <c r="A21" s="41" t="s">
        <v>17</v>
      </c>
      <c r="B21" s="37">
        <v>80</v>
      </c>
      <c r="C21" s="113"/>
      <c r="D21" s="113"/>
    </row>
    <row r="22" spans="1:4" ht="12.75">
      <c r="A22" s="41" t="s">
        <v>18</v>
      </c>
      <c r="B22" s="37">
        <v>90</v>
      </c>
      <c r="C22" s="113"/>
      <c r="D22" s="113"/>
    </row>
    <row r="23" spans="1:4" ht="12.75">
      <c r="A23" s="41" t="s">
        <v>19</v>
      </c>
      <c r="B23" s="37">
        <v>100</v>
      </c>
      <c r="C23" s="113"/>
      <c r="D23" s="113"/>
    </row>
    <row r="24" spans="1:4" ht="12.75">
      <c r="A24" s="41" t="s">
        <v>20</v>
      </c>
      <c r="B24" s="37">
        <v>110</v>
      </c>
      <c r="C24" s="113"/>
      <c r="D24" s="113"/>
    </row>
    <row r="25" spans="1:4" ht="12.75">
      <c r="A25" s="41" t="s">
        <v>21</v>
      </c>
      <c r="B25" s="45">
        <v>111</v>
      </c>
      <c r="C25" s="113"/>
      <c r="D25" s="113"/>
    </row>
    <row r="26" spans="1:4" ht="12.75">
      <c r="A26" s="41" t="s">
        <v>22</v>
      </c>
      <c r="B26" s="37">
        <v>120</v>
      </c>
      <c r="C26" s="37"/>
      <c r="D26" s="37"/>
    </row>
    <row r="27" spans="1:4" ht="12.75">
      <c r="A27" s="46" t="s">
        <v>167</v>
      </c>
      <c r="B27" s="47">
        <v>130</v>
      </c>
      <c r="C27" s="116">
        <v>7003272.1</v>
      </c>
      <c r="D27" s="116">
        <v>7202905.6</v>
      </c>
    </row>
    <row r="28" spans="1:4" ht="27.75" customHeight="1">
      <c r="A28" s="126" t="s">
        <v>168</v>
      </c>
      <c r="B28" s="127"/>
      <c r="C28" s="127"/>
      <c r="D28" s="127"/>
    </row>
    <row r="29" spans="1:4" ht="12.75">
      <c r="A29" s="48" t="s">
        <v>169</v>
      </c>
      <c r="B29" s="49">
        <v>140</v>
      </c>
      <c r="C29" s="114"/>
      <c r="D29" s="114"/>
    </row>
    <row r="30" spans="1:4" ht="12.75">
      <c r="A30" s="41" t="s">
        <v>23</v>
      </c>
      <c r="B30" s="37">
        <v>150</v>
      </c>
      <c r="C30" s="113"/>
      <c r="D30" s="113"/>
    </row>
    <row r="31" spans="1:4" ht="12.75">
      <c r="A31" s="41" t="s">
        <v>24</v>
      </c>
      <c r="B31" s="37">
        <v>160</v>
      </c>
      <c r="C31" s="92"/>
      <c r="D31" s="92"/>
    </row>
    <row r="32" spans="1:4" ht="12.75">
      <c r="A32" s="41" t="s">
        <v>25</v>
      </c>
      <c r="B32" s="37">
        <v>170</v>
      </c>
      <c r="C32" s="92"/>
      <c r="D32" s="92"/>
    </row>
    <row r="33" spans="1:4" ht="12.75">
      <c r="A33" s="41" t="s">
        <v>26</v>
      </c>
      <c r="B33" s="37">
        <v>180</v>
      </c>
      <c r="C33" s="92"/>
      <c r="D33" s="92"/>
    </row>
    <row r="34" spans="1:4" ht="12.75">
      <c r="A34" s="41" t="s">
        <v>27</v>
      </c>
      <c r="B34" s="37">
        <v>190</v>
      </c>
      <c r="C34" s="92"/>
      <c r="D34" s="92"/>
    </row>
    <row r="35" spans="1:4" ht="12.75">
      <c r="A35" s="41" t="s">
        <v>28</v>
      </c>
      <c r="B35" s="37">
        <v>200</v>
      </c>
      <c r="C35" s="92"/>
      <c r="D35" s="92"/>
    </row>
    <row r="36" spans="1:4" ht="12.75">
      <c r="A36" s="43" t="s">
        <v>170</v>
      </c>
      <c r="B36" s="44">
        <v>210</v>
      </c>
      <c r="C36" s="116">
        <v>89851.4</v>
      </c>
      <c r="D36" s="116">
        <v>176613.8</v>
      </c>
    </row>
    <row r="37" spans="1:4" ht="12.75">
      <c r="A37" s="41" t="s">
        <v>21</v>
      </c>
      <c r="B37" s="44"/>
      <c r="C37" s="113"/>
      <c r="D37" s="113"/>
    </row>
    <row r="38" spans="1:4" ht="12.75">
      <c r="A38" s="41" t="s">
        <v>29</v>
      </c>
      <c r="B38" s="37">
        <v>220</v>
      </c>
      <c r="C38" s="113"/>
      <c r="D38" s="113"/>
    </row>
    <row r="39" spans="1:4" ht="12.75">
      <c r="A39" s="41" t="s">
        <v>30</v>
      </c>
      <c r="B39" s="37">
        <v>230</v>
      </c>
      <c r="C39" s="113"/>
      <c r="D39" s="113"/>
    </row>
    <row r="40" spans="1:4" ht="12.75">
      <c r="A40" s="41" t="s">
        <v>31</v>
      </c>
      <c r="B40" s="37">
        <v>240</v>
      </c>
      <c r="C40" s="113"/>
      <c r="D40" s="113"/>
    </row>
    <row r="41" spans="1:4" ht="12.75">
      <c r="A41" s="41" t="s">
        <v>32</v>
      </c>
      <c r="B41" s="37">
        <v>250</v>
      </c>
      <c r="C41" s="113"/>
      <c r="D41" s="113"/>
    </row>
    <row r="42" spans="1:4" ht="12.75">
      <c r="A42" s="41" t="s">
        <v>33</v>
      </c>
      <c r="B42" s="37">
        <v>260</v>
      </c>
      <c r="C42" s="113"/>
      <c r="D42" s="113"/>
    </row>
    <row r="43" spans="1:4" ht="12.75">
      <c r="A43" s="41" t="s">
        <v>34</v>
      </c>
      <c r="B43" s="37">
        <v>270</v>
      </c>
      <c r="C43" s="113"/>
      <c r="D43" s="113"/>
    </row>
    <row r="44" spans="1:4" ht="15.75" customHeight="1">
      <c r="A44" s="41" t="s">
        <v>35</v>
      </c>
      <c r="B44" s="37">
        <v>280</v>
      </c>
      <c r="C44" s="115"/>
      <c r="D44" s="115"/>
    </row>
    <row r="45" spans="1:4" ht="12.75">
      <c r="A45" s="41" t="s">
        <v>36</v>
      </c>
      <c r="B45" s="37">
        <v>290</v>
      </c>
      <c r="C45" s="113"/>
      <c r="D45" s="113"/>
    </row>
    <row r="46" spans="1:4" ht="12.75">
      <c r="A46" s="41" t="s">
        <v>37</v>
      </c>
      <c r="B46" s="37">
        <v>300</v>
      </c>
      <c r="C46" s="113"/>
      <c r="D46" s="113"/>
    </row>
    <row r="47" spans="1:4" ht="12.75">
      <c r="A47" s="41" t="s">
        <v>38</v>
      </c>
      <c r="B47" s="37">
        <v>310</v>
      </c>
      <c r="C47" s="113"/>
      <c r="D47" s="113"/>
    </row>
    <row r="48" spans="1:4" ht="12.75">
      <c r="A48" s="43" t="s">
        <v>171</v>
      </c>
      <c r="B48" s="44">
        <v>320</v>
      </c>
      <c r="C48" s="116">
        <v>26.5</v>
      </c>
      <c r="D48" s="116">
        <v>2450.7</v>
      </c>
    </row>
    <row r="49" spans="1:4" ht="12.75">
      <c r="A49" s="41" t="s">
        <v>39</v>
      </c>
      <c r="B49" s="37">
        <v>330</v>
      </c>
      <c r="C49" s="92"/>
      <c r="D49" s="92"/>
    </row>
    <row r="50" spans="1:4" ht="12.75">
      <c r="A50" s="41" t="s">
        <v>40</v>
      </c>
      <c r="B50" s="37">
        <v>340</v>
      </c>
      <c r="C50" s="92"/>
      <c r="D50" s="92"/>
    </row>
    <row r="51" spans="1:4" ht="12.75">
      <c r="A51" s="41" t="s">
        <v>41</v>
      </c>
      <c r="B51" s="37">
        <v>350</v>
      </c>
      <c r="C51" s="92"/>
      <c r="D51" s="92"/>
    </row>
    <row r="52" spans="1:4" ht="12.75">
      <c r="A52" s="41" t="s">
        <v>42</v>
      </c>
      <c r="B52" s="37">
        <v>360</v>
      </c>
      <c r="C52" s="92"/>
      <c r="D52" s="92"/>
    </row>
    <row r="53" spans="1:4" ht="12.75">
      <c r="A53" s="41" t="s">
        <v>43</v>
      </c>
      <c r="B53" s="37">
        <v>370</v>
      </c>
      <c r="C53" s="92"/>
      <c r="D53" s="92"/>
    </row>
    <row r="54" spans="1:4" ht="12.75">
      <c r="A54" s="41" t="s">
        <v>44</v>
      </c>
      <c r="B54" s="37">
        <v>380</v>
      </c>
      <c r="C54" s="92"/>
      <c r="D54" s="92"/>
    </row>
    <row r="55" spans="1:4" ht="12.75">
      <c r="A55" s="43" t="s">
        <v>172</v>
      </c>
      <c r="B55" s="44">
        <v>390</v>
      </c>
      <c r="C55" s="116">
        <v>133451.9</v>
      </c>
      <c r="D55" s="116">
        <v>222638.5</v>
      </c>
    </row>
    <row r="56" spans="1:4" ht="12.75">
      <c r="A56" s="43" t="s">
        <v>173</v>
      </c>
      <c r="B56" s="44">
        <v>400</v>
      </c>
      <c r="C56" s="116" t="s">
        <v>184</v>
      </c>
      <c r="D56" s="116">
        <v>7425544.1</v>
      </c>
    </row>
    <row r="57" spans="1:4" ht="25.5">
      <c r="A57" s="34" t="s">
        <v>4</v>
      </c>
      <c r="B57" s="34" t="s">
        <v>164</v>
      </c>
      <c r="C57" s="34"/>
      <c r="D57" s="34"/>
    </row>
    <row r="58" spans="1:4" ht="12.75">
      <c r="A58" s="36"/>
      <c r="B58" s="37">
        <v>2</v>
      </c>
      <c r="C58" s="37"/>
      <c r="D58" s="37"/>
    </row>
    <row r="59" spans="1:4" ht="12.75" customHeight="1">
      <c r="A59" s="122" t="s">
        <v>174</v>
      </c>
      <c r="B59" s="123"/>
      <c r="C59" s="123"/>
      <c r="D59" s="123"/>
    </row>
    <row r="60" spans="1:4" ht="12.75">
      <c r="A60" s="41" t="s">
        <v>45</v>
      </c>
      <c r="B60" s="37">
        <v>410</v>
      </c>
      <c r="C60" s="113"/>
      <c r="D60" s="113"/>
    </row>
    <row r="61" spans="1:4" ht="12.75">
      <c r="A61" s="41" t="s">
        <v>46</v>
      </c>
      <c r="B61" s="37">
        <v>420</v>
      </c>
      <c r="C61" s="113"/>
      <c r="D61" s="113"/>
    </row>
    <row r="62" spans="1:4" ht="12.75">
      <c r="A62" s="41" t="s">
        <v>47</v>
      </c>
      <c r="B62" s="37">
        <v>430</v>
      </c>
      <c r="C62" s="113"/>
      <c r="D62" s="113"/>
    </row>
    <row r="63" spans="1:4" ht="12.75">
      <c r="A63" s="41" t="s">
        <v>48</v>
      </c>
      <c r="B63" s="37">
        <v>440</v>
      </c>
      <c r="C63" s="113"/>
      <c r="D63" s="113"/>
    </row>
    <row r="64" spans="1:6" ht="12.75">
      <c r="A64" s="41" t="s">
        <v>49</v>
      </c>
      <c r="B64" s="37">
        <v>450</v>
      </c>
      <c r="C64" s="113"/>
      <c r="D64" s="113"/>
      <c r="F64" s="28"/>
    </row>
    <row r="65" spans="1:4" ht="12.75">
      <c r="A65" s="41" t="s">
        <v>50</v>
      </c>
      <c r="B65" s="37">
        <v>460</v>
      </c>
      <c r="C65" s="113"/>
      <c r="D65" s="113"/>
    </row>
    <row r="66" spans="1:4" ht="12.75">
      <c r="A66" s="41" t="s">
        <v>51</v>
      </c>
      <c r="B66" s="37">
        <v>470</v>
      </c>
      <c r="C66" s="113"/>
      <c r="D66" s="113"/>
    </row>
    <row r="67" spans="1:4" ht="12.75">
      <c r="A67" s="43" t="s">
        <v>175</v>
      </c>
      <c r="B67" s="44">
        <v>480</v>
      </c>
      <c r="C67" s="116">
        <v>7006002.3</v>
      </c>
      <c r="D67" s="116">
        <v>7060245.7</v>
      </c>
    </row>
    <row r="68" spans="1:4" ht="12.75">
      <c r="A68" s="122" t="s">
        <v>176</v>
      </c>
      <c r="B68" s="123"/>
      <c r="C68" s="123"/>
      <c r="D68" s="123"/>
    </row>
    <row r="69" spans="1:4" ht="27" customHeight="1">
      <c r="A69" s="41" t="s">
        <v>177</v>
      </c>
      <c r="B69" s="37">
        <v>490</v>
      </c>
      <c r="C69" s="114"/>
      <c r="D69" s="114"/>
    </row>
    <row r="70" spans="1:4" ht="24" customHeight="1">
      <c r="A70" s="41" t="s">
        <v>178</v>
      </c>
      <c r="B70" s="37">
        <v>491</v>
      </c>
      <c r="C70" s="42">
        <f>C72+C74+C76+C78+C81</f>
        <v>0</v>
      </c>
      <c r="D70" s="42">
        <f>D72+D74+D76+D78+D81</f>
        <v>0</v>
      </c>
    </row>
    <row r="71" spans="1:4" ht="12.75">
      <c r="A71" s="41" t="s">
        <v>52</v>
      </c>
      <c r="B71" s="37">
        <v>492</v>
      </c>
      <c r="C71" s="37"/>
      <c r="D71" s="37"/>
    </row>
    <row r="72" spans="1:4" ht="12.75">
      <c r="A72" s="41" t="s">
        <v>53</v>
      </c>
      <c r="B72" s="37">
        <v>500</v>
      </c>
      <c r="C72" s="37"/>
      <c r="D72" s="37"/>
    </row>
    <row r="73" spans="1:4" ht="12.75">
      <c r="A73" s="41" t="s">
        <v>54</v>
      </c>
      <c r="B73" s="37">
        <v>510</v>
      </c>
      <c r="C73" s="37"/>
      <c r="D73" s="37"/>
    </row>
    <row r="74" spans="1:4" ht="25.5">
      <c r="A74" s="41" t="s">
        <v>55</v>
      </c>
      <c r="B74" s="37">
        <v>520</v>
      </c>
      <c r="C74" s="37"/>
      <c r="D74" s="37"/>
    </row>
    <row r="75" spans="1:4" ht="12.75">
      <c r="A75" s="41" t="s">
        <v>56</v>
      </c>
      <c r="B75" s="37">
        <v>530</v>
      </c>
      <c r="C75" s="37"/>
      <c r="D75" s="37"/>
    </row>
    <row r="76" spans="1:4" ht="25.5">
      <c r="A76" s="41" t="s">
        <v>57</v>
      </c>
      <c r="B76" s="37">
        <v>540</v>
      </c>
      <c r="C76" s="37"/>
      <c r="D76" s="37"/>
    </row>
    <row r="77" spans="1:4" ht="12.75">
      <c r="A77" s="41" t="s">
        <v>58</v>
      </c>
      <c r="B77" s="37">
        <v>550</v>
      </c>
      <c r="C77" s="37"/>
      <c r="D77" s="37"/>
    </row>
    <row r="78" spans="1:4" ht="12.75">
      <c r="A78" s="41" t="s">
        <v>59</v>
      </c>
      <c r="B78" s="37">
        <v>560</v>
      </c>
      <c r="C78" s="37"/>
      <c r="D78" s="37"/>
    </row>
    <row r="79" spans="1:4" ht="12.75">
      <c r="A79" s="41" t="s">
        <v>60</v>
      </c>
      <c r="B79" s="37">
        <v>570</v>
      </c>
      <c r="C79" s="37"/>
      <c r="D79" s="37"/>
    </row>
    <row r="80" spans="1:4" ht="12.75">
      <c r="A80" s="41" t="s">
        <v>61</v>
      </c>
      <c r="B80" s="37">
        <v>580</v>
      </c>
      <c r="C80" s="37"/>
      <c r="D80" s="37"/>
    </row>
    <row r="81" spans="1:4" ht="12.75">
      <c r="A81" s="41" t="s">
        <v>62</v>
      </c>
      <c r="B81" s="37">
        <v>590</v>
      </c>
      <c r="C81" s="37"/>
      <c r="D81" s="37"/>
    </row>
    <row r="82" spans="1:4" ht="25.5">
      <c r="A82" s="43" t="s">
        <v>179</v>
      </c>
      <c r="B82" s="44">
        <v>600</v>
      </c>
      <c r="C82" s="114">
        <v>130722.1</v>
      </c>
      <c r="D82" s="114">
        <v>365298.4</v>
      </c>
    </row>
    <row r="83" spans="1:4" ht="25.5">
      <c r="A83" s="50" t="s">
        <v>180</v>
      </c>
      <c r="B83" s="37">
        <v>601</v>
      </c>
      <c r="C83" s="114">
        <v>130577.8</v>
      </c>
      <c r="D83" s="114" t="s">
        <v>185</v>
      </c>
    </row>
    <row r="84" spans="1:4" ht="12.75">
      <c r="A84" s="41" t="s">
        <v>63</v>
      </c>
      <c r="B84" s="37">
        <v>602</v>
      </c>
      <c r="C84" s="92"/>
      <c r="D84" s="92"/>
    </row>
    <row r="85" spans="1:4" ht="12.75">
      <c r="A85" s="41" t="s">
        <v>64</v>
      </c>
      <c r="B85" s="37">
        <v>610</v>
      </c>
      <c r="C85" s="92"/>
      <c r="D85" s="92"/>
    </row>
    <row r="86" spans="1:4" ht="12.75">
      <c r="A86" s="41" t="s">
        <v>65</v>
      </c>
      <c r="B86" s="37">
        <v>620</v>
      </c>
      <c r="C86" s="92"/>
      <c r="D86" s="92"/>
    </row>
    <row r="87" spans="1:4" ht="12.75">
      <c r="A87" s="41" t="s">
        <v>66</v>
      </c>
      <c r="B87" s="37">
        <v>630</v>
      </c>
      <c r="C87" s="110"/>
      <c r="D87" s="110"/>
    </row>
    <row r="88" spans="1:4" ht="12.75">
      <c r="A88" s="41" t="s">
        <v>67</v>
      </c>
      <c r="B88" s="37">
        <v>640</v>
      </c>
      <c r="C88" s="92"/>
      <c r="D88" s="92"/>
    </row>
    <row r="89" spans="1:4" ht="12.75">
      <c r="A89" s="41" t="s">
        <v>68</v>
      </c>
      <c r="B89" s="37">
        <v>650</v>
      </c>
      <c r="C89" s="92"/>
      <c r="D89" s="92"/>
    </row>
    <row r="90" spans="1:4" ht="12.75">
      <c r="A90" s="41" t="s">
        <v>68</v>
      </c>
      <c r="B90" s="37">
        <v>660</v>
      </c>
      <c r="C90" s="92"/>
      <c r="D90" s="92"/>
    </row>
    <row r="91" spans="1:4" ht="12.75">
      <c r="A91" s="41" t="s">
        <v>69</v>
      </c>
      <c r="B91" s="37">
        <v>670</v>
      </c>
      <c r="C91" s="92"/>
      <c r="D91" s="92"/>
    </row>
    <row r="92" spans="1:4" ht="12.75">
      <c r="A92" s="41" t="s">
        <v>70</v>
      </c>
      <c r="B92" s="37">
        <v>680</v>
      </c>
      <c r="C92" s="92"/>
      <c r="D92" s="92"/>
    </row>
    <row r="93" spans="1:4" ht="12.75">
      <c r="A93" s="41" t="s">
        <v>71</v>
      </c>
      <c r="B93" s="37">
        <v>690</v>
      </c>
      <c r="C93" s="92"/>
      <c r="D93" s="92"/>
    </row>
    <row r="94" spans="1:4" ht="12.75">
      <c r="A94" s="41" t="s">
        <v>72</v>
      </c>
      <c r="B94" s="37">
        <v>700</v>
      </c>
      <c r="C94" s="92"/>
      <c r="D94" s="92"/>
    </row>
    <row r="95" spans="1:4" ht="12.75">
      <c r="A95" s="41" t="s">
        <v>73</v>
      </c>
      <c r="B95" s="37">
        <v>710</v>
      </c>
      <c r="C95" s="92"/>
      <c r="D95" s="92"/>
    </row>
    <row r="96" spans="1:4" ht="12.75">
      <c r="A96" s="41" t="s">
        <v>74</v>
      </c>
      <c r="B96" s="37">
        <v>720</v>
      </c>
      <c r="C96" s="92"/>
      <c r="D96" s="92"/>
    </row>
    <row r="97" spans="1:4" ht="12.75">
      <c r="A97" s="41" t="s">
        <v>75</v>
      </c>
      <c r="B97" s="37">
        <v>730</v>
      </c>
      <c r="C97" s="92"/>
      <c r="D97" s="92"/>
    </row>
    <row r="98" spans="1:4" ht="12.75">
      <c r="A98" s="41" t="s">
        <v>76</v>
      </c>
      <c r="B98" s="37">
        <v>740</v>
      </c>
      <c r="C98" s="92"/>
      <c r="D98" s="92"/>
    </row>
    <row r="99" spans="1:4" ht="12.75">
      <c r="A99" s="41" t="s">
        <v>77</v>
      </c>
      <c r="B99" s="37">
        <v>750</v>
      </c>
      <c r="C99" s="92"/>
      <c r="D99" s="92"/>
    </row>
    <row r="100" spans="1:4" ht="12.75">
      <c r="A100" s="41" t="s">
        <v>78</v>
      </c>
      <c r="B100" s="37">
        <v>760</v>
      </c>
      <c r="C100" s="92"/>
      <c r="D100" s="92"/>
    </row>
    <row r="101" spans="1:6" ht="12.75">
      <c r="A101" s="43" t="s">
        <v>181</v>
      </c>
      <c r="B101" s="44">
        <v>770</v>
      </c>
      <c r="C101" s="116">
        <v>130722.1</v>
      </c>
      <c r="D101" s="116">
        <v>365298.4</v>
      </c>
      <c r="E101" s="33">
        <f>+D101-D69</f>
        <v>365298.4</v>
      </c>
      <c r="F101" s="104">
        <f>+D55</f>
        <v>222638.5</v>
      </c>
    </row>
    <row r="102" spans="1:6" ht="12.75">
      <c r="A102" s="43" t="s">
        <v>182</v>
      </c>
      <c r="B102" s="44">
        <v>780</v>
      </c>
      <c r="C102" s="116">
        <v>7136724.4</v>
      </c>
      <c r="D102" s="116">
        <v>7425544.1</v>
      </c>
      <c r="E102" s="28"/>
      <c r="F102" s="105">
        <f>+F101/E101</f>
        <v>0.6094702303650933</v>
      </c>
    </row>
    <row r="103" spans="1:4" s="8" customFormat="1" ht="15.75">
      <c r="A103" s="6"/>
      <c r="B103" s="7"/>
      <c r="C103" s="25">
        <f>C56-C102</f>
        <v>-0.40000000037252903</v>
      </c>
      <c r="D103" s="25">
        <f>D56-D102</f>
        <v>0</v>
      </c>
    </row>
    <row r="104" spans="1:4" s="8" customFormat="1" ht="15.75">
      <c r="A104" s="6"/>
      <c r="B104" s="7"/>
      <c r="C104" s="7"/>
      <c r="D104" s="7"/>
    </row>
    <row r="105" spans="1:4" ht="12.75">
      <c r="A105" s="9"/>
      <c r="B105" s="10"/>
      <c r="C105" s="10"/>
      <c r="D105" s="10"/>
    </row>
    <row r="106" spans="1:4" ht="12.75">
      <c r="A106" s="10"/>
      <c r="B106" s="10"/>
      <c r="C106" s="10"/>
      <c r="D106" s="10"/>
    </row>
  </sheetData>
  <sheetProtection/>
  <mergeCells count="7">
    <mergeCell ref="A1:D1"/>
    <mergeCell ref="A68:D68"/>
    <mergeCell ref="A2:D2"/>
    <mergeCell ref="A7:D7"/>
    <mergeCell ref="A28:D28"/>
    <mergeCell ref="A59:D59"/>
    <mergeCell ref="A3:D3"/>
  </mergeCells>
  <conditionalFormatting sqref="C103">
    <cfRule type="cellIs" priority="1" dxfId="1" operator="equal" stopIfTrue="1">
      <formula>0</formula>
    </cfRule>
  </conditionalFormatting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portrait" paperSize="9" r:id="rId1"/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43"/>
  <sheetViews>
    <sheetView showZeros="0" zoomScale="115" zoomScaleNormal="115" zoomScaleSheetLayoutView="100" zoomScalePageLayoutView="0" workbookViewId="0" topLeftCell="A1">
      <selection activeCell="G30" sqref="G30"/>
    </sheetView>
  </sheetViews>
  <sheetFormatPr defaultColWidth="9.140625" defaultRowHeight="15"/>
  <cols>
    <col min="1" max="1" width="66.8515625" style="11" customWidth="1"/>
    <col min="2" max="2" width="6.8515625" style="12" customWidth="1"/>
    <col min="3" max="3" width="8.140625" style="12" hidden="1" customWidth="1"/>
    <col min="4" max="4" width="8.7109375" style="12" hidden="1" customWidth="1"/>
    <col min="5" max="5" width="7.8515625" style="12" hidden="1" customWidth="1"/>
    <col min="6" max="6" width="8.7109375" style="12" hidden="1" customWidth="1"/>
    <col min="7" max="7" width="11.57421875" style="12" customWidth="1"/>
    <col min="8" max="16384" width="9.140625" style="12" customWidth="1"/>
  </cols>
  <sheetData>
    <row r="1" spans="1:7" ht="15.75">
      <c r="A1" s="128" t="s">
        <v>112</v>
      </c>
      <c r="B1" s="128"/>
      <c r="C1" s="128"/>
      <c r="D1" s="128"/>
      <c r="E1" s="128"/>
      <c r="F1" s="128"/>
      <c r="G1" s="2"/>
    </row>
    <row r="2" spans="1:7" ht="15.75">
      <c r="A2" s="128" t="s">
        <v>154</v>
      </c>
      <c r="B2" s="128"/>
      <c r="C2" s="128"/>
      <c r="D2" s="128"/>
      <c r="E2" s="128"/>
      <c r="F2" s="128"/>
      <c r="G2" s="2"/>
    </row>
    <row r="3" spans="1:7" ht="12.75">
      <c r="A3" s="129" t="s">
        <v>79</v>
      </c>
      <c r="B3" s="131" t="s">
        <v>80</v>
      </c>
      <c r="C3" s="131">
        <v>2014</v>
      </c>
      <c r="D3" s="131"/>
      <c r="E3" s="131">
        <v>2015</v>
      </c>
      <c r="F3" s="131"/>
      <c r="G3" s="1">
        <v>2021</v>
      </c>
    </row>
    <row r="4" spans="1:7" ht="25.5">
      <c r="A4" s="130"/>
      <c r="B4" s="131"/>
      <c r="C4" s="1" t="s">
        <v>81</v>
      </c>
      <c r="D4" s="1" t="s">
        <v>82</v>
      </c>
      <c r="E4" s="1" t="s">
        <v>81</v>
      </c>
      <c r="F4" s="1" t="s">
        <v>83</v>
      </c>
      <c r="G4" s="1" t="s">
        <v>153</v>
      </c>
    </row>
    <row r="5" spans="1:7" ht="11.2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/>
    </row>
    <row r="6" spans="1:7" ht="12.75">
      <c r="A6" s="14" t="s">
        <v>84</v>
      </c>
      <c r="B6" s="15">
        <v>10</v>
      </c>
      <c r="C6" s="16"/>
      <c r="D6" s="16">
        <v>20651325</v>
      </c>
      <c r="E6" s="16"/>
      <c r="F6" s="16">
        <v>20788317</v>
      </c>
      <c r="G6" s="90">
        <v>127984.6</v>
      </c>
    </row>
    <row r="7" spans="1:7" ht="12.75">
      <c r="A7" s="14" t="s">
        <v>85</v>
      </c>
      <c r="B7" s="15">
        <v>20</v>
      </c>
      <c r="C7" s="16"/>
      <c r="D7" s="16">
        <v>10704018</v>
      </c>
      <c r="E7" s="16"/>
      <c r="F7" s="16">
        <v>10862477</v>
      </c>
      <c r="G7" s="90"/>
    </row>
    <row r="8" spans="1:7" ht="22.5">
      <c r="A8" s="17" t="s">
        <v>86</v>
      </c>
      <c r="B8" s="18">
        <v>30</v>
      </c>
      <c r="C8" s="19">
        <f>C6-C7</f>
        <v>0</v>
      </c>
      <c r="D8" s="19">
        <f>D6-D7</f>
        <v>9947307</v>
      </c>
      <c r="E8" s="19">
        <f>E6-E7</f>
        <v>0</v>
      </c>
      <c r="F8" s="19">
        <f>F6-F7</f>
        <v>9925840</v>
      </c>
      <c r="G8" s="31">
        <f>G6-G7</f>
        <v>127984.6</v>
      </c>
    </row>
    <row r="9" spans="1:7" ht="11.25">
      <c r="A9" s="17" t="s">
        <v>87</v>
      </c>
      <c r="B9" s="20">
        <v>40</v>
      </c>
      <c r="C9" s="19">
        <f>C10+C11+C12+C13</f>
        <v>0</v>
      </c>
      <c r="D9" s="19">
        <f>D10+D11+D12+D13</f>
        <v>3650589</v>
      </c>
      <c r="E9" s="19">
        <f>E10+E11+E12+E13</f>
        <v>0</v>
      </c>
      <c r="F9" s="19">
        <f>F10+F11+F12+F13</f>
        <v>5034096</v>
      </c>
      <c r="G9" s="31">
        <f>G10+G11+G12+G13</f>
        <v>100670.1</v>
      </c>
    </row>
    <row r="10" spans="1:7" ht="11.25">
      <c r="A10" s="14" t="s">
        <v>105</v>
      </c>
      <c r="B10" s="21">
        <v>50</v>
      </c>
      <c r="C10" s="16"/>
      <c r="D10" s="16">
        <v>2494742</v>
      </c>
      <c r="E10" s="16"/>
      <c r="F10" s="16">
        <v>3052882</v>
      </c>
      <c r="G10" s="16"/>
    </row>
    <row r="11" spans="1:7" ht="12.75">
      <c r="A11" s="14" t="s">
        <v>106</v>
      </c>
      <c r="B11" s="15">
        <v>60</v>
      </c>
      <c r="C11" s="16"/>
      <c r="D11" s="16">
        <v>805637</v>
      </c>
      <c r="E11" s="16"/>
      <c r="F11" s="16">
        <v>1068473</v>
      </c>
      <c r="G11" s="91">
        <v>79478.2</v>
      </c>
    </row>
    <row r="12" spans="1:7" ht="12.75">
      <c r="A12" s="14" t="s">
        <v>107</v>
      </c>
      <c r="B12" s="15">
        <v>70</v>
      </c>
      <c r="C12" s="16"/>
      <c r="D12" s="16">
        <v>350210</v>
      </c>
      <c r="E12" s="16"/>
      <c r="F12" s="16">
        <v>912741</v>
      </c>
      <c r="G12" s="91">
        <v>21191.9</v>
      </c>
    </row>
    <row r="13" spans="1:7" ht="11.25">
      <c r="A13" s="14" t="s">
        <v>88</v>
      </c>
      <c r="B13" s="15">
        <v>80</v>
      </c>
      <c r="C13" s="16"/>
      <c r="D13" s="16"/>
      <c r="E13" s="16"/>
      <c r="F13" s="16"/>
      <c r="G13" s="16"/>
    </row>
    <row r="14" spans="1:7" ht="11.25">
      <c r="A14" s="14" t="s">
        <v>113</v>
      </c>
      <c r="B14" s="15">
        <v>90</v>
      </c>
      <c r="C14" s="16"/>
      <c r="D14" s="16">
        <v>58655</v>
      </c>
      <c r="E14" s="16"/>
      <c r="F14" s="16">
        <v>215928</v>
      </c>
      <c r="G14" s="16"/>
    </row>
    <row r="15" spans="1:7" ht="11.25">
      <c r="A15" s="17" t="s">
        <v>89</v>
      </c>
      <c r="B15" s="13">
        <v>100</v>
      </c>
      <c r="C15" s="19">
        <f>C8-C9+C14</f>
        <v>0</v>
      </c>
      <c r="D15" s="19">
        <f>D8-D9+D14</f>
        <v>6355373</v>
      </c>
      <c r="E15" s="19">
        <f>E8-E9+E14</f>
        <v>0</v>
      </c>
      <c r="F15" s="19">
        <f>F8-F9+F14</f>
        <v>5107672</v>
      </c>
      <c r="G15" s="31">
        <f>G8-G9+G14</f>
        <v>27314.5</v>
      </c>
    </row>
    <row r="16" spans="1:7" ht="22.5">
      <c r="A16" s="17" t="s">
        <v>90</v>
      </c>
      <c r="B16" s="13">
        <v>110</v>
      </c>
      <c r="C16" s="19">
        <f>C17+C18+C19+C20+C21</f>
        <v>0</v>
      </c>
      <c r="D16" s="19">
        <f>D17+D18+D19+D20+D21</f>
        <v>2693387</v>
      </c>
      <c r="E16" s="19">
        <f>E17+E18+E19+E20+E21</f>
        <v>0</v>
      </c>
      <c r="F16" s="19">
        <f>F17+F18+F19+F20+F21</f>
        <v>4189129</v>
      </c>
      <c r="G16" s="31">
        <f>G17+G18+G19+G20+G21</f>
        <v>0</v>
      </c>
    </row>
    <row r="17" spans="1:7" ht="11.25">
      <c r="A17" s="14" t="s">
        <v>91</v>
      </c>
      <c r="B17" s="22">
        <v>120</v>
      </c>
      <c r="C17" s="16"/>
      <c r="D17" s="16"/>
      <c r="E17" s="16"/>
      <c r="F17" s="16"/>
      <c r="G17" s="16"/>
    </row>
    <row r="18" spans="1:7" ht="11.25">
      <c r="A18" s="14" t="s">
        <v>92</v>
      </c>
      <c r="B18" s="22">
        <v>130</v>
      </c>
      <c r="C18" s="16"/>
      <c r="D18" s="16">
        <v>329759</v>
      </c>
      <c r="E18" s="16"/>
      <c r="F18" s="16">
        <v>686789</v>
      </c>
      <c r="G18" s="16"/>
    </row>
    <row r="19" spans="1:7" ht="11.25">
      <c r="A19" s="14" t="s">
        <v>93</v>
      </c>
      <c r="B19" s="22">
        <v>140</v>
      </c>
      <c r="C19" s="16"/>
      <c r="D19" s="16"/>
      <c r="E19" s="16"/>
      <c r="F19" s="16"/>
      <c r="G19" s="16"/>
    </row>
    <row r="20" spans="1:7" ht="11.25">
      <c r="A20" s="23" t="s">
        <v>94</v>
      </c>
      <c r="B20" s="22">
        <v>150</v>
      </c>
      <c r="C20" s="16"/>
      <c r="D20" s="16">
        <v>2363628</v>
      </c>
      <c r="E20" s="16"/>
      <c r="F20" s="16">
        <v>3472621</v>
      </c>
      <c r="G20" s="16"/>
    </row>
    <row r="21" spans="1:7" ht="11.25">
      <c r="A21" s="14" t="s">
        <v>116</v>
      </c>
      <c r="B21" s="22">
        <v>160</v>
      </c>
      <c r="C21" s="16"/>
      <c r="D21" s="16"/>
      <c r="E21" s="16"/>
      <c r="F21" s="16">
        <v>29719</v>
      </c>
      <c r="G21" s="16"/>
    </row>
    <row r="22" spans="1:7" ht="11.25">
      <c r="A22" s="17" t="s">
        <v>95</v>
      </c>
      <c r="B22" s="13">
        <v>170</v>
      </c>
      <c r="C22" s="19">
        <f>C23+C24+C25+C26</f>
        <v>0</v>
      </c>
      <c r="D22" s="19">
        <f>D23+D24+D25+D26</f>
        <v>646017</v>
      </c>
      <c r="E22" s="19">
        <f>E23+E24+E25+E26</f>
        <v>0</v>
      </c>
      <c r="F22" s="19">
        <f>F23+F24+F25+F26</f>
        <v>840987</v>
      </c>
      <c r="G22" s="31">
        <f>+G23+G24+G25+G26</f>
        <v>2685.4</v>
      </c>
    </row>
    <row r="23" spans="1:7" ht="12.75">
      <c r="A23" s="23" t="s">
        <v>96</v>
      </c>
      <c r="B23" s="22">
        <v>180</v>
      </c>
      <c r="C23" s="16"/>
      <c r="D23" s="16"/>
      <c r="E23" s="16"/>
      <c r="F23" s="16"/>
      <c r="G23" s="91">
        <v>2685.4</v>
      </c>
    </row>
    <row r="24" spans="1:7" ht="11.25">
      <c r="A24" s="14" t="s">
        <v>97</v>
      </c>
      <c r="B24" s="22">
        <v>190</v>
      </c>
      <c r="C24" s="16"/>
      <c r="D24" s="16"/>
      <c r="E24" s="16"/>
      <c r="F24" s="16"/>
      <c r="G24" s="16"/>
    </row>
    <row r="25" spans="1:7" ht="11.25">
      <c r="A25" s="23" t="s">
        <v>98</v>
      </c>
      <c r="B25" s="22">
        <v>200</v>
      </c>
      <c r="C25" s="16"/>
      <c r="D25" s="16">
        <v>646017</v>
      </c>
      <c r="E25" s="16"/>
      <c r="F25" s="16">
        <v>840987</v>
      </c>
      <c r="G25" s="16">
        <v>0</v>
      </c>
    </row>
    <row r="26" spans="1:7" ht="11.25">
      <c r="A26" s="14" t="s">
        <v>99</v>
      </c>
      <c r="B26" s="22">
        <v>210</v>
      </c>
      <c r="C26" s="16"/>
      <c r="D26" s="16"/>
      <c r="E26" s="16"/>
      <c r="F26" s="16"/>
      <c r="G26" s="16"/>
    </row>
    <row r="27" spans="1:7" ht="11.25">
      <c r="A27" s="17" t="s">
        <v>100</v>
      </c>
      <c r="B27" s="13">
        <v>220</v>
      </c>
      <c r="C27" s="19">
        <f>C15+C16-C22</f>
        <v>0</v>
      </c>
      <c r="D27" s="19">
        <f>D15+D16-D22</f>
        <v>8402743</v>
      </c>
      <c r="E27" s="19">
        <f>E15+E16-E22</f>
        <v>0</v>
      </c>
      <c r="F27" s="19">
        <f>F15+F16-F22</f>
        <v>8455814</v>
      </c>
      <c r="G27" s="31">
        <f>G15+G16-G22</f>
        <v>24629.1</v>
      </c>
    </row>
    <row r="28" spans="1:7" ht="11.25">
      <c r="A28" s="14" t="s">
        <v>101</v>
      </c>
      <c r="B28" s="22">
        <v>230</v>
      </c>
      <c r="C28" s="16"/>
      <c r="D28" s="16"/>
      <c r="E28" s="16"/>
      <c r="F28" s="16"/>
      <c r="G28" s="16"/>
    </row>
    <row r="29" spans="1:7" ht="11.25">
      <c r="A29" s="17" t="s">
        <v>102</v>
      </c>
      <c r="B29" s="13">
        <v>240</v>
      </c>
      <c r="C29" s="19">
        <f>C27+C28</f>
        <v>0</v>
      </c>
      <c r="D29" s="19">
        <f>D27+D28</f>
        <v>8402743</v>
      </c>
      <c r="E29" s="19">
        <f>E27+E28</f>
        <v>0</v>
      </c>
      <c r="F29" s="19">
        <f>F27+F28</f>
        <v>8455814</v>
      </c>
      <c r="G29" s="31">
        <f>G27+G28</f>
        <v>24629.1</v>
      </c>
    </row>
    <row r="30" spans="1:7" ht="12.75">
      <c r="A30" s="14" t="s">
        <v>114</v>
      </c>
      <c r="B30" s="22">
        <v>250</v>
      </c>
      <c r="C30" s="16"/>
      <c r="D30" s="16"/>
      <c r="E30" s="16"/>
      <c r="F30" s="16"/>
      <c r="G30" s="91"/>
    </row>
    <row r="31" spans="1:7" ht="12.75">
      <c r="A31" s="14" t="s">
        <v>115</v>
      </c>
      <c r="B31" s="22">
        <v>251</v>
      </c>
      <c r="C31" s="16"/>
      <c r="D31" s="16"/>
      <c r="E31" s="16"/>
      <c r="F31" s="16"/>
      <c r="G31" s="91"/>
    </row>
    <row r="32" spans="1:7" ht="12.75">
      <c r="A32" s="14" t="s">
        <v>103</v>
      </c>
      <c r="B32" s="22">
        <v>260</v>
      </c>
      <c r="C32" s="16"/>
      <c r="D32" s="16">
        <v>935506</v>
      </c>
      <c r="E32" s="16"/>
      <c r="F32" s="16">
        <v>944657</v>
      </c>
      <c r="G32" s="91">
        <v>16139.1</v>
      </c>
    </row>
    <row r="33" spans="1:7" ht="11.25">
      <c r="A33" s="17" t="s">
        <v>104</v>
      </c>
      <c r="B33" s="13">
        <v>270</v>
      </c>
      <c r="C33" s="19">
        <f>C29-C30-C32</f>
        <v>0</v>
      </c>
      <c r="D33" s="19">
        <f>D29-D30-D32</f>
        <v>7467237</v>
      </c>
      <c r="E33" s="19">
        <f>E29-E30-E32</f>
        <v>0</v>
      </c>
      <c r="F33" s="19">
        <f>F29-F30-F32</f>
        <v>7511157</v>
      </c>
      <c r="G33" s="31">
        <f>G29-G30-G32</f>
        <v>8489.999999999998</v>
      </c>
    </row>
    <row r="38" spans="7:10" ht="11.25">
      <c r="G38" s="29"/>
      <c r="H38" s="29"/>
      <c r="I38" s="29"/>
      <c r="J38" s="29"/>
    </row>
    <row r="39" spans="7:10" ht="11.25">
      <c r="G39" s="29"/>
      <c r="H39" s="29"/>
      <c r="I39" s="29"/>
      <c r="J39" s="29"/>
    </row>
    <row r="40" spans="7:10" ht="11.25">
      <c r="G40" s="29"/>
      <c r="H40" s="29"/>
      <c r="I40" s="29"/>
      <c r="J40" s="29"/>
    </row>
    <row r="41" spans="7:10" ht="11.25">
      <c r="G41" s="29"/>
      <c r="H41" s="29"/>
      <c r="I41" s="29"/>
      <c r="J41" s="29"/>
    </row>
    <row r="42" spans="7:10" ht="11.25">
      <c r="G42" s="29"/>
      <c r="H42" s="29"/>
      <c r="I42" s="29"/>
      <c r="J42" s="29"/>
    </row>
    <row r="43" spans="7:10" ht="11.25">
      <c r="G43" s="29"/>
      <c r="H43" s="29"/>
      <c r="I43" s="29"/>
      <c r="J43" s="29"/>
    </row>
  </sheetData>
  <sheetProtection/>
  <mergeCells count="6">
    <mergeCell ref="A1:F1"/>
    <mergeCell ref="A3:A4"/>
    <mergeCell ref="B3:B4"/>
    <mergeCell ref="C3:D3"/>
    <mergeCell ref="E3:F3"/>
    <mergeCell ref="A2:F2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44"/>
  <sheetViews>
    <sheetView tabSelected="1" view="pageBreakPreview" zoomScaleSheetLayoutView="100" zoomScalePageLayoutView="0" workbookViewId="0" topLeftCell="A28">
      <selection activeCell="A2" sqref="A2"/>
    </sheetView>
  </sheetViews>
  <sheetFormatPr defaultColWidth="9.140625" defaultRowHeight="15"/>
  <cols>
    <col min="1" max="1" width="3.140625" style="3" bestFit="1" customWidth="1"/>
    <col min="2" max="2" width="56.8515625" style="3" customWidth="1"/>
    <col min="3" max="3" width="11.00390625" style="4" bestFit="1" customWidth="1"/>
    <col min="4" max="4" width="12.57421875" style="3" customWidth="1"/>
    <col min="5" max="6" width="16.28125" style="3" bestFit="1" customWidth="1"/>
    <col min="7" max="7" width="18.8515625" style="3" customWidth="1"/>
    <col min="8" max="8" width="19.00390625" style="3" customWidth="1"/>
    <col min="9" max="9" width="10.00390625" style="3" customWidth="1"/>
    <col min="10" max="16384" width="9.140625" style="3" customWidth="1"/>
  </cols>
  <sheetData>
    <row r="1" spans="1:8" ht="44.25" customHeight="1">
      <c r="A1" s="133" t="s">
        <v>187</v>
      </c>
      <c r="B1" s="134"/>
      <c r="C1" s="134"/>
      <c r="D1" s="134"/>
      <c r="E1" s="134"/>
      <c r="F1" s="134"/>
      <c r="G1" s="134"/>
      <c r="H1" s="134"/>
    </row>
    <row r="2" spans="1:8" ht="15.75">
      <c r="A2" s="53"/>
      <c r="B2" s="30"/>
      <c r="C2" s="77"/>
      <c r="D2" s="53"/>
      <c r="E2" s="53"/>
      <c r="F2" s="53"/>
      <c r="G2" s="53"/>
      <c r="H2" s="53" t="s">
        <v>155</v>
      </c>
    </row>
    <row r="3" spans="1:8" s="53" customFormat="1" ht="63">
      <c r="A3" s="52" t="s">
        <v>3</v>
      </c>
      <c r="B3" s="51" t="s">
        <v>130</v>
      </c>
      <c r="C3" s="52" t="s">
        <v>2</v>
      </c>
      <c r="D3" s="56" t="s">
        <v>157</v>
      </c>
      <c r="E3" s="56" t="s">
        <v>158</v>
      </c>
      <c r="F3" s="56" t="s">
        <v>159</v>
      </c>
      <c r="G3" s="56" t="s">
        <v>160</v>
      </c>
      <c r="H3" s="56" t="s">
        <v>161</v>
      </c>
    </row>
    <row r="4" spans="1:8" ht="31.5">
      <c r="A4" s="57">
        <v>1</v>
      </c>
      <c r="B4" s="58" t="s">
        <v>119</v>
      </c>
      <c r="C4" s="98"/>
      <c r="D4" s="59">
        <v>0.4</v>
      </c>
      <c r="E4" s="117">
        <v>130000</v>
      </c>
      <c r="F4" s="85">
        <f>'Форма № 2'!G6</f>
        <v>127984.6</v>
      </c>
      <c r="G4" s="85">
        <f>IF(E4&gt;0,F4/E4*100,0)</f>
        <v>98.44969230769232</v>
      </c>
      <c r="H4" s="96">
        <f>G4*D4/100</f>
        <v>0.3937987692307693</v>
      </c>
    </row>
    <row r="5" spans="1:8" ht="31.5">
      <c r="A5" s="57">
        <v>2</v>
      </c>
      <c r="B5" s="58" t="s">
        <v>120</v>
      </c>
      <c r="C5" s="98"/>
      <c r="D5" s="59">
        <v>0.2</v>
      </c>
      <c r="E5" s="117">
        <v>13000</v>
      </c>
      <c r="F5" s="85">
        <f>'Форма № 2'!G33</f>
        <v>8489.999999999998</v>
      </c>
      <c r="G5" s="85">
        <f>IF(E5&gt;0,F5/E5*100,0)</f>
        <v>65.30769230769229</v>
      </c>
      <c r="H5" s="96">
        <f>G5*D5/100</f>
        <v>0.1306153846153846</v>
      </c>
    </row>
    <row r="6" spans="1:9" ht="15.75">
      <c r="A6" s="57">
        <v>3</v>
      </c>
      <c r="B6" s="61" t="s">
        <v>121</v>
      </c>
      <c r="C6" s="86" t="s">
        <v>108</v>
      </c>
      <c r="D6" s="59">
        <v>0.2</v>
      </c>
      <c r="E6" s="111">
        <v>0.006100406508281885</v>
      </c>
      <c r="F6" s="107">
        <f>'Форма № 2'!G29/(('Форма №1'!C56+'Форма №1'!D56)/2)</f>
        <v>0.003382591205006039</v>
      </c>
      <c r="G6" s="93">
        <f>IF(E6&gt;0,F6/E6*100,0)</f>
        <v>55.44861970122561</v>
      </c>
      <c r="H6" s="96">
        <f aca="true" t="shared" si="0" ref="H6:H14">G6*D6/100</f>
        <v>0.11089723940245122</v>
      </c>
      <c r="I6" s="24"/>
    </row>
    <row r="7" spans="1:9" ht="31.5">
      <c r="A7" s="57">
        <f>A6+1</f>
        <v>4</v>
      </c>
      <c r="B7" s="64" t="s">
        <v>122</v>
      </c>
      <c r="C7" s="87"/>
      <c r="D7" s="59"/>
      <c r="E7" s="111"/>
      <c r="F7" s="63"/>
      <c r="G7" s="99"/>
      <c r="H7" s="96">
        <f t="shared" si="0"/>
        <v>0</v>
      </c>
      <c r="I7" s="24"/>
    </row>
    <row r="8" spans="1:9" ht="31.5">
      <c r="A8" s="57">
        <f>A7+1</f>
        <v>5</v>
      </c>
      <c r="B8" s="64" t="s">
        <v>123</v>
      </c>
      <c r="C8" s="87" t="s">
        <v>150</v>
      </c>
      <c r="D8" s="59"/>
      <c r="E8" s="111"/>
      <c r="F8" s="63"/>
      <c r="G8" s="99"/>
      <c r="H8" s="96"/>
      <c r="I8" s="24"/>
    </row>
    <row r="9" spans="1:9" ht="15.75">
      <c r="A9" s="57">
        <f aca="true" t="shared" si="1" ref="A9:A14">A8+1</f>
        <v>6</v>
      </c>
      <c r="B9" s="65" t="s">
        <v>1</v>
      </c>
      <c r="C9" s="66" t="s">
        <v>111</v>
      </c>
      <c r="D9" s="59">
        <v>0.1</v>
      </c>
      <c r="E9" s="111">
        <v>1.1801445842111244</v>
      </c>
      <c r="F9" s="66">
        <f>'Форма №1'!D55/('Форма №1'!D101-'Форма №1'!D69)</f>
        <v>0.6094702303650933</v>
      </c>
      <c r="G9" s="93">
        <f>IF(E9&gt;0,F9/E9*100,0)</f>
        <v>51.64369167295698</v>
      </c>
      <c r="H9" s="96">
        <f>G9*D9/100</f>
        <v>0.05164369167295699</v>
      </c>
      <c r="I9" s="24"/>
    </row>
    <row r="10" spans="1:9" ht="15.75">
      <c r="A10" s="57">
        <f t="shared" si="1"/>
        <v>7</v>
      </c>
      <c r="B10" s="65" t="s">
        <v>0</v>
      </c>
      <c r="C10" s="87" t="s">
        <v>110</v>
      </c>
      <c r="D10" s="59">
        <v>0.1</v>
      </c>
      <c r="E10" s="111">
        <v>61.00079547540582</v>
      </c>
      <c r="F10" s="63">
        <f>'Форма №1'!D67/('Форма №1'!D101-'Форма №1'!D69)</f>
        <v>19.32733814328231</v>
      </c>
      <c r="G10" s="93">
        <f>IF(E10&gt;0,F10/E10*100,0)</f>
        <v>31.683747716166533</v>
      </c>
      <c r="H10" s="96">
        <f t="shared" si="0"/>
        <v>0.031683747716166534</v>
      </c>
      <c r="I10" s="24"/>
    </row>
    <row r="11" spans="1:9" s="27" customFormat="1" ht="15.75">
      <c r="A11" s="57">
        <f t="shared" si="1"/>
        <v>8</v>
      </c>
      <c r="B11" s="65" t="s">
        <v>124</v>
      </c>
      <c r="C11" s="88"/>
      <c r="D11" s="59"/>
      <c r="E11" s="62"/>
      <c r="F11" s="67"/>
      <c r="G11" s="93">
        <f>IF(E11&gt;0,E11/F11*100,0)</f>
        <v>0</v>
      </c>
      <c r="H11" s="94">
        <f t="shared" si="0"/>
        <v>0</v>
      </c>
      <c r="I11" s="26"/>
    </row>
    <row r="12" spans="1:9" s="27" customFormat="1" ht="31.5">
      <c r="A12" s="57">
        <f t="shared" si="1"/>
        <v>9</v>
      </c>
      <c r="B12" s="64" t="s">
        <v>125</v>
      </c>
      <c r="C12" s="88"/>
      <c r="D12" s="59"/>
      <c r="E12" s="62"/>
      <c r="F12" s="67"/>
      <c r="G12" s="93">
        <f>IF(E12&gt;0,E12/F12*100,0)</f>
        <v>0</v>
      </c>
      <c r="H12" s="94">
        <f t="shared" si="0"/>
        <v>0</v>
      </c>
      <c r="I12" s="26"/>
    </row>
    <row r="13" spans="1:9" ht="31.5">
      <c r="A13" s="57">
        <f t="shared" si="1"/>
        <v>10</v>
      </c>
      <c r="B13" s="64" t="s">
        <v>126</v>
      </c>
      <c r="C13" s="66"/>
      <c r="D13" s="59"/>
      <c r="E13" s="62"/>
      <c r="F13" s="66"/>
      <c r="G13" s="93">
        <f>IF(E13&gt;0,F13/E13*100,0)</f>
        <v>0</v>
      </c>
      <c r="H13" s="94">
        <f t="shared" si="0"/>
        <v>0</v>
      </c>
      <c r="I13" s="24"/>
    </row>
    <row r="14" spans="1:12" ht="31.5">
      <c r="A14" s="57">
        <f t="shared" si="1"/>
        <v>11</v>
      </c>
      <c r="B14" s="58" t="s">
        <v>127</v>
      </c>
      <c r="C14" s="57"/>
      <c r="D14" s="68"/>
      <c r="E14" s="69"/>
      <c r="F14" s="70"/>
      <c r="G14" s="93">
        <f>IF(E14&gt;0,F14/E14*100,0)</f>
        <v>0</v>
      </c>
      <c r="H14" s="94">
        <f t="shared" si="0"/>
        <v>0</v>
      </c>
      <c r="I14" s="24"/>
      <c r="L14" s="3" t="s">
        <v>117</v>
      </c>
    </row>
    <row r="15" spans="1:9" ht="15.75">
      <c r="A15" s="57">
        <f>A14+1</f>
        <v>12</v>
      </c>
      <c r="B15" s="58" t="s">
        <v>128</v>
      </c>
      <c r="C15" s="57"/>
      <c r="D15" s="68"/>
      <c r="E15" s="69"/>
      <c r="F15" s="57"/>
      <c r="G15" s="100"/>
      <c r="H15" s="101"/>
      <c r="I15" s="24"/>
    </row>
    <row r="16" spans="1:9" ht="31.5">
      <c r="A16" s="57">
        <f>A15+1</f>
        <v>13</v>
      </c>
      <c r="B16" s="58" t="s">
        <v>129</v>
      </c>
      <c r="C16" s="57"/>
      <c r="D16" s="68"/>
      <c r="E16" s="69"/>
      <c r="F16" s="57"/>
      <c r="G16" s="100"/>
      <c r="H16" s="101"/>
      <c r="I16" s="24"/>
    </row>
    <row r="17" spans="1:8" ht="15.75">
      <c r="A17" s="132" t="s">
        <v>131</v>
      </c>
      <c r="B17" s="132"/>
      <c r="C17" s="71"/>
      <c r="D17" s="72">
        <f>SUM(D4:D16)</f>
        <v>1</v>
      </c>
      <c r="E17" s="73"/>
      <c r="F17" s="71"/>
      <c r="G17" s="89"/>
      <c r="H17" s="82">
        <f>SUM(H4:H16)*100</f>
        <v>71.86388326377286</v>
      </c>
    </row>
    <row r="18" spans="1:8" ht="15.75">
      <c r="A18" s="53"/>
      <c r="B18" s="53"/>
      <c r="C18" s="77"/>
      <c r="D18" s="53"/>
      <c r="E18" s="53"/>
      <c r="F18" s="53"/>
      <c r="G18" s="53"/>
      <c r="H18" s="53"/>
    </row>
    <row r="19" spans="1:8" ht="35.25" customHeight="1">
      <c r="A19" s="53"/>
      <c r="B19" s="135" t="s">
        <v>156</v>
      </c>
      <c r="C19" s="135"/>
      <c r="D19" s="135"/>
      <c r="E19" s="135"/>
      <c r="F19" s="135"/>
      <c r="G19" s="135"/>
      <c r="H19" s="135"/>
    </row>
    <row r="20" spans="1:8" ht="15.75">
      <c r="A20" s="53"/>
      <c r="B20" s="53"/>
      <c r="C20" s="77"/>
      <c r="D20" s="53"/>
      <c r="E20" s="53"/>
      <c r="F20" s="53"/>
      <c r="G20" s="53"/>
      <c r="H20" s="53"/>
    </row>
    <row r="21" spans="1:8" ht="48.75" customHeight="1">
      <c r="A21" s="133" t="s">
        <v>186</v>
      </c>
      <c r="B21" s="134"/>
      <c r="C21" s="134"/>
      <c r="D21" s="134"/>
      <c r="E21" s="134"/>
      <c r="F21" s="134"/>
      <c r="G21" s="134"/>
      <c r="H21" s="134"/>
    </row>
    <row r="22" spans="1:8" ht="15.75">
      <c r="A22" s="53"/>
      <c r="B22" s="30"/>
      <c r="C22" s="77"/>
      <c r="D22" s="53"/>
      <c r="E22" s="53"/>
      <c r="F22" s="53"/>
      <c r="G22" s="53"/>
      <c r="H22" s="53" t="s">
        <v>155</v>
      </c>
    </row>
    <row r="23" spans="1:8" ht="63">
      <c r="A23" s="52" t="s">
        <v>3</v>
      </c>
      <c r="B23" s="51" t="s">
        <v>130</v>
      </c>
      <c r="C23" s="52" t="s">
        <v>2</v>
      </c>
      <c r="D23" s="56" t="s">
        <v>162</v>
      </c>
      <c r="E23" s="56" t="s">
        <v>158</v>
      </c>
      <c r="F23" s="56" t="s">
        <v>159</v>
      </c>
      <c r="G23" s="56" t="s">
        <v>160</v>
      </c>
      <c r="H23" s="56" t="s">
        <v>161</v>
      </c>
    </row>
    <row r="24" spans="1:8" ht="47.25">
      <c r="A24" s="57">
        <v>1</v>
      </c>
      <c r="B24" s="58" t="s">
        <v>132</v>
      </c>
      <c r="C24" s="51"/>
      <c r="D24" s="59">
        <v>0.15</v>
      </c>
      <c r="E24" s="108">
        <v>44400</v>
      </c>
      <c r="F24" s="102">
        <f>+'Форма № 2'!G29</f>
        <v>24629.1</v>
      </c>
      <c r="G24" s="95">
        <f>IF(E24&gt;0,F24/E24*100,0)</f>
        <v>55.470945945945935</v>
      </c>
      <c r="H24" s="96">
        <f>G24*D24/100</f>
        <v>0.0832064189189189</v>
      </c>
    </row>
    <row r="25" spans="1:8" ht="63">
      <c r="A25" s="57">
        <v>2</v>
      </c>
      <c r="B25" s="58" t="s">
        <v>133</v>
      </c>
      <c r="C25" s="51"/>
      <c r="D25" s="59">
        <v>0.2</v>
      </c>
      <c r="E25" s="108">
        <v>59600</v>
      </c>
      <c r="F25" s="60">
        <f>+'Форма № 2'!G29+'Форма №1'!D10</f>
        <v>68487.2</v>
      </c>
      <c r="G25" s="95">
        <f aca="true" t="shared" si="2" ref="G25:G41">IF(E25&gt;0,F25/E25*100,0)</f>
        <v>114.91140939597315</v>
      </c>
      <c r="H25" s="96">
        <f>G25*D25/100</f>
        <v>0.2298228187919463</v>
      </c>
    </row>
    <row r="26" spans="1:8" ht="31.5">
      <c r="A26" s="57">
        <v>3</v>
      </c>
      <c r="B26" s="58" t="s">
        <v>134</v>
      </c>
      <c r="C26" s="78"/>
      <c r="D26" s="59"/>
      <c r="E26" s="62"/>
      <c r="F26" s="63"/>
      <c r="G26" s="95">
        <f t="shared" si="2"/>
        <v>0</v>
      </c>
      <c r="H26" s="95"/>
    </row>
    <row r="27" spans="1:8" ht="31.5">
      <c r="A27" s="57">
        <f>A26+1</f>
        <v>4</v>
      </c>
      <c r="B27" s="58" t="s">
        <v>135</v>
      </c>
      <c r="C27" s="78"/>
      <c r="D27" s="59"/>
      <c r="E27" s="62"/>
      <c r="F27" s="63"/>
      <c r="G27" s="95">
        <f t="shared" si="2"/>
        <v>0</v>
      </c>
      <c r="H27" s="95"/>
    </row>
    <row r="28" spans="1:8" ht="31.5">
      <c r="A28" s="57">
        <f>A27+1</f>
        <v>5</v>
      </c>
      <c r="B28" s="64" t="s">
        <v>136</v>
      </c>
      <c r="C28" s="79"/>
      <c r="D28" s="59"/>
      <c r="E28" s="62"/>
      <c r="F28" s="63"/>
      <c r="G28" s="95">
        <f t="shared" si="2"/>
        <v>0</v>
      </c>
      <c r="H28" s="95"/>
    </row>
    <row r="29" spans="1:8" ht="15.75">
      <c r="A29" s="57">
        <f aca="true" t="shared" si="3" ref="A29:A34">A28+1</f>
        <v>6</v>
      </c>
      <c r="B29" s="65" t="s">
        <v>137</v>
      </c>
      <c r="C29" s="87" t="s">
        <v>109</v>
      </c>
      <c r="D29" s="59">
        <v>0.05</v>
      </c>
      <c r="E29" s="120">
        <v>0.0007102713123671765</v>
      </c>
      <c r="F29" s="107">
        <f>('Форма №1'!D53+'Форма №1'!D48)/'Форма №1'!D82</f>
        <v>0.006708761932710353</v>
      </c>
      <c r="G29" s="95">
        <f t="shared" si="2"/>
        <v>944.5351115690623</v>
      </c>
      <c r="H29" s="96">
        <f aca="true" t="shared" si="4" ref="H29:H35">G29*D29/100</f>
        <v>0.4722675557845312</v>
      </c>
    </row>
    <row r="30" spans="1:8" ht="15.75">
      <c r="A30" s="57">
        <f t="shared" si="3"/>
        <v>7</v>
      </c>
      <c r="B30" s="65" t="s">
        <v>138</v>
      </c>
      <c r="C30" s="88" t="s">
        <v>151</v>
      </c>
      <c r="D30" s="59">
        <v>0.1</v>
      </c>
      <c r="E30" s="119">
        <v>125.82297</v>
      </c>
      <c r="F30" s="97">
        <f>91/('Форма № 2'!G6/('Форма №1'!C83+'Форма №1'!D83)/2)</f>
        <v>499.43225669338335</v>
      </c>
      <c r="G30" s="95">
        <f>IF(E30&gt;0,E30/F30*100,0)</f>
        <v>25.193200541959897</v>
      </c>
      <c r="H30" s="96">
        <f t="shared" si="4"/>
        <v>0.0251932005419599</v>
      </c>
    </row>
    <row r="31" spans="1:8" ht="15.75">
      <c r="A31" s="57">
        <f t="shared" si="3"/>
        <v>8</v>
      </c>
      <c r="B31" s="65" t="s">
        <v>139</v>
      </c>
      <c r="C31" s="88" t="s">
        <v>151</v>
      </c>
      <c r="D31" s="59">
        <v>0.1</v>
      </c>
      <c r="E31" s="119">
        <v>89.35430000000001</v>
      </c>
      <c r="F31" s="67">
        <f>91/('Форма № 2'!G6/('Форма №1'!C36+'Форма №1'!D36)/2)</f>
        <v>378.92579575980227</v>
      </c>
      <c r="G31" s="95">
        <f>IF(E31&gt;0,E31/F31*100,0)</f>
        <v>23.58094935733563</v>
      </c>
      <c r="H31" s="96">
        <f t="shared" si="4"/>
        <v>0.02358094935733563</v>
      </c>
    </row>
    <row r="32" spans="1:8" ht="15.75">
      <c r="A32" s="57">
        <f t="shared" si="3"/>
        <v>9</v>
      </c>
      <c r="B32" s="64" t="s">
        <v>140</v>
      </c>
      <c r="C32" s="81"/>
      <c r="D32" s="59">
        <v>0.1</v>
      </c>
      <c r="E32" s="120">
        <v>0.0023453532688361184</v>
      </c>
      <c r="F32" s="106">
        <f>'Форма №1'!D10/'Форма №1'!D11</f>
        <v>0.006781989502862499</v>
      </c>
      <c r="G32" s="95">
        <f>IF(E32&gt;0,E32/F32*100,0)</f>
        <v>34.58208344094616</v>
      </c>
      <c r="H32" s="96">
        <f t="shared" si="4"/>
        <v>0.03458208344094616</v>
      </c>
    </row>
    <row r="33" spans="1:8" ht="15.75">
      <c r="A33" s="57">
        <f t="shared" si="3"/>
        <v>10</v>
      </c>
      <c r="B33" s="64" t="s">
        <v>141</v>
      </c>
      <c r="C33" s="80"/>
      <c r="D33" s="59"/>
      <c r="E33" s="62"/>
      <c r="F33" s="66"/>
      <c r="G33" s="95">
        <f t="shared" si="2"/>
        <v>0</v>
      </c>
      <c r="H33" s="96">
        <f t="shared" si="4"/>
        <v>0</v>
      </c>
    </row>
    <row r="34" spans="1:8" ht="15.75">
      <c r="A34" s="57">
        <f t="shared" si="3"/>
        <v>11</v>
      </c>
      <c r="B34" s="64" t="s">
        <v>142</v>
      </c>
      <c r="C34" s="70"/>
      <c r="D34" s="68">
        <v>0.1</v>
      </c>
      <c r="E34" s="118">
        <v>11818.181818181818</v>
      </c>
      <c r="F34" s="63">
        <f>+'Форма № 2'!G6/16</f>
        <v>7999.0375</v>
      </c>
      <c r="G34" s="95">
        <f t="shared" si="2"/>
        <v>67.68416346153846</v>
      </c>
      <c r="H34" s="96">
        <f t="shared" si="4"/>
        <v>0.06768416346153847</v>
      </c>
    </row>
    <row r="35" spans="1:8" ht="15.75">
      <c r="A35" s="57">
        <f aca="true" t="shared" si="5" ref="A35:A41">A34+1</f>
        <v>12</v>
      </c>
      <c r="B35" s="58" t="s">
        <v>143</v>
      </c>
      <c r="C35" s="57"/>
      <c r="D35" s="68">
        <v>0.2</v>
      </c>
      <c r="E35" s="112">
        <v>0.02016531212645698</v>
      </c>
      <c r="F35" s="109">
        <f>+'Форма № 2'!G6/('Форма №1'!C11+'Форма №1'!D11)/2</f>
        <v>0.004969451243122296</v>
      </c>
      <c r="G35" s="95">
        <f t="shared" si="2"/>
        <v>24.643562231810705</v>
      </c>
      <c r="H35" s="96">
        <f t="shared" si="4"/>
        <v>0.04928712446362141</v>
      </c>
    </row>
    <row r="36" spans="1:8" ht="31.5">
      <c r="A36" s="57">
        <f t="shared" si="5"/>
        <v>13</v>
      </c>
      <c r="B36" s="58" t="s">
        <v>144</v>
      </c>
      <c r="C36" s="57"/>
      <c r="D36" s="68"/>
      <c r="E36" s="69"/>
      <c r="F36" s="70"/>
      <c r="G36" s="95">
        <f t="shared" si="2"/>
        <v>0</v>
      </c>
      <c r="H36" s="95"/>
    </row>
    <row r="37" spans="1:8" ht="31.5">
      <c r="A37" s="57">
        <f t="shared" si="5"/>
        <v>14</v>
      </c>
      <c r="B37" s="58" t="s">
        <v>145</v>
      </c>
      <c r="C37" s="57"/>
      <c r="D37" s="68"/>
      <c r="E37" s="69"/>
      <c r="F37" s="70"/>
      <c r="G37" s="95">
        <f t="shared" si="2"/>
        <v>0</v>
      </c>
      <c r="H37" s="95"/>
    </row>
    <row r="38" spans="1:8" ht="31.5">
      <c r="A38" s="57">
        <f t="shared" si="5"/>
        <v>15</v>
      </c>
      <c r="B38" s="58" t="s">
        <v>146</v>
      </c>
      <c r="C38" s="57"/>
      <c r="D38" s="68"/>
      <c r="E38" s="69"/>
      <c r="F38" s="70"/>
      <c r="G38" s="95">
        <f t="shared" si="2"/>
        <v>0</v>
      </c>
      <c r="H38" s="95"/>
    </row>
    <row r="39" spans="1:8" ht="15.75">
      <c r="A39" s="57">
        <f t="shared" si="5"/>
        <v>16</v>
      </c>
      <c r="B39" s="58" t="s">
        <v>147</v>
      </c>
      <c r="C39" s="57"/>
      <c r="D39" s="68"/>
      <c r="E39" s="69"/>
      <c r="F39" s="70"/>
      <c r="G39" s="95">
        <f t="shared" si="2"/>
        <v>0</v>
      </c>
      <c r="H39" s="95"/>
    </row>
    <row r="40" spans="1:8" ht="47.25">
      <c r="A40" s="57">
        <f t="shared" si="5"/>
        <v>17</v>
      </c>
      <c r="B40" s="58" t="s">
        <v>148</v>
      </c>
      <c r="C40" s="57"/>
      <c r="D40" s="68"/>
      <c r="E40" s="69"/>
      <c r="F40" s="70"/>
      <c r="G40" s="95">
        <f t="shared" si="2"/>
        <v>0</v>
      </c>
      <c r="H40" s="95"/>
    </row>
    <row r="41" spans="1:8" ht="31.5">
      <c r="A41" s="57">
        <f t="shared" si="5"/>
        <v>18</v>
      </c>
      <c r="B41" s="58" t="s">
        <v>149</v>
      </c>
      <c r="C41" s="57"/>
      <c r="D41" s="68"/>
      <c r="E41" s="69"/>
      <c r="F41" s="70"/>
      <c r="G41" s="95">
        <f t="shared" si="2"/>
        <v>0</v>
      </c>
      <c r="H41" s="95"/>
    </row>
    <row r="42" spans="1:8" ht="15.75">
      <c r="A42" s="132" t="s">
        <v>131</v>
      </c>
      <c r="B42" s="132"/>
      <c r="C42" s="71"/>
      <c r="D42" s="74">
        <f>SUM(D24:D41)</f>
        <v>1</v>
      </c>
      <c r="E42" s="75"/>
      <c r="F42" s="76"/>
      <c r="G42" s="83"/>
      <c r="H42" s="84">
        <f>SUM(H24:H41)*100</f>
        <v>98.56243147607981</v>
      </c>
    </row>
    <row r="44" spans="2:8" ht="15.75">
      <c r="B44" s="54"/>
      <c r="C44" s="3"/>
      <c r="H44" s="55"/>
    </row>
  </sheetData>
  <sheetProtection/>
  <mergeCells count="5">
    <mergeCell ref="A17:B17"/>
    <mergeCell ref="A1:H1"/>
    <mergeCell ref="A21:H21"/>
    <mergeCell ref="A42:B42"/>
    <mergeCell ref="B19:H19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Пользователь</cp:lastModifiedBy>
  <cp:lastPrinted>2020-02-25T13:28:25Z</cp:lastPrinted>
  <dcterms:created xsi:type="dcterms:W3CDTF">2016-02-18T09:40:36Z</dcterms:created>
  <dcterms:modified xsi:type="dcterms:W3CDTF">2021-04-28T04:08:22Z</dcterms:modified>
  <cp:category/>
  <cp:version/>
  <cp:contentType/>
  <cp:contentStatus/>
</cp:coreProperties>
</file>